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ПЛОСНАБ" sheetId="1" r:id="rId1"/>
  </sheets>
  <definedNames>
    <definedName name="god">#REF!</definedName>
    <definedName name="region_name">#REF!</definedName>
  </definedNames>
  <calcPr fullCalcOnLoad="1"/>
</workbook>
</file>

<file path=xl/sharedStrings.xml><?xml version="1.0" encoding="utf-8"?>
<sst xmlns="http://schemas.openxmlformats.org/spreadsheetml/2006/main" count="158" uniqueCount="138">
  <si>
    <t>ремонт и техническое обслуживание</t>
  </si>
  <si>
    <t>тарифов на тепловую энергию</t>
  </si>
  <si>
    <t>Аварийное  обслуживание газового оборудования</t>
  </si>
  <si>
    <t>Котельная №1</t>
  </si>
  <si>
    <t>ИТОГО по котельной № 1</t>
  </si>
  <si>
    <t>Котельная №4</t>
  </si>
  <si>
    <t>ИТОГО по котельной № 4</t>
  </si>
  <si>
    <t>Котельная №6</t>
  </si>
  <si>
    <t>Котельная №8</t>
  </si>
  <si>
    <t>ИТОГО по котельной № 6</t>
  </si>
  <si>
    <t>ИТОГО по котельной № 8</t>
  </si>
  <si>
    <t>ИТОГО по котельной № 9</t>
  </si>
  <si>
    <t>Котельная БМК 5,0</t>
  </si>
  <si>
    <t>ИТОГО по котельной БМК 5,0</t>
  </si>
  <si>
    <t>ЦТП -1</t>
  </si>
  <si>
    <t>ИТОГО по ЦТП-1</t>
  </si>
  <si>
    <t>ЦТП -2</t>
  </si>
  <si>
    <t>ИТОГО по ЦТП-2</t>
  </si>
  <si>
    <t>ИТОГО по ЦТП-3</t>
  </si>
  <si>
    <t>Теплотрасса</t>
  </si>
  <si>
    <t>ИТОГО по теплотрассе</t>
  </si>
  <si>
    <t>Котельная село Карамышево</t>
  </si>
  <si>
    <t>ИТОГО по котельной село Карамышево</t>
  </si>
  <si>
    <t>Котельная д. Еметкино</t>
  </si>
  <si>
    <t>ИТОГО по котельной д. Еметкино</t>
  </si>
  <si>
    <t>Котельная д.Андреево Базары</t>
  </si>
  <si>
    <t>ИТОГО по котельной д.Андреево Базары</t>
  </si>
  <si>
    <t>ИТОГО материалы на ТО и ТР</t>
  </si>
  <si>
    <t>ЦТП -3</t>
  </si>
  <si>
    <t>Расходы на содержание транспорта</t>
  </si>
  <si>
    <t>Услуги сторонних организаций</t>
  </si>
  <si>
    <t>Отчисления (30,2 %)</t>
  </si>
  <si>
    <t>Арендная плата</t>
  </si>
  <si>
    <t>Смена вентилей и клапанов обратных муфтовых диаметром: до 32 мм, 6 шт.</t>
  </si>
  <si>
    <t>Смена вентилей и клапанов обратных муфтовых диаметром: до 50 мм, 8 шт.</t>
  </si>
  <si>
    <t>Задвижки параллельные фланцевые с выдвижным шпинделем для воды и пара давлением 1 Мпа (10 кгс/см2) 30ч6бр диаметром: 50 мм - 2 шт,</t>
  </si>
  <si>
    <t>Установка   задвижек на трубопроводах из стальных труб диаметром: до 100 мм, 2 шт.</t>
  </si>
  <si>
    <t>Задвижки параллельные фланцевые с выдвижным шпинделем для воды и пара давлением 1 Мпа (10 кгс/см2) 30ч6бр диаметром: 100 мм - 2 шт.</t>
  </si>
  <si>
    <t>Установка   задвижек  на трубопроводах из стальных труб диаметром: до 150 мм - 1 шт.</t>
  </si>
  <si>
    <t>Задвижки параллельные фланцевые с выдвижным шпинделем для воды и пара давлением 1 Мпа (10 кгс/см2) 30ч6бр диаметром: 150 мм - 1 шт.</t>
  </si>
  <si>
    <t>Установка манометров - 1 комп.</t>
  </si>
  <si>
    <t>Ремонт насосов - 4 насоса</t>
  </si>
  <si>
    <t>Смена внутренних трубопроводов из стальных труб диаметром до 50 мм - 12 м</t>
  </si>
  <si>
    <t>Смена внутренних трубопроводов из стальных труб диаметром до 100 мм - 20 м</t>
  </si>
  <si>
    <t>Ревизия задвижек диам.до150мм - 1 шт.</t>
  </si>
  <si>
    <t>Смена вентилей и клапанов обратных муфтовых диаметром: до 50 мм - 2 шт</t>
  </si>
  <si>
    <t>Задвижки параллельные фланцевые с выдвижным шпинделем для воды и пара давлением 1 Мпа (10 кгс/см2) 30ч6бр диаметром: 100 мм - 1 шт.</t>
  </si>
  <si>
    <t>Ремонт насосов</t>
  </si>
  <si>
    <t>Смена внутренних трубопроводов из стальных труб диаметром до 50 мм -10 м</t>
  </si>
  <si>
    <t>Смена вентилей и клапанов обратных муфтовых диаметром: до 50 мм- 6 шт.</t>
  </si>
  <si>
    <t>Краны трехходовые без фланца муфтовые 11Б18бк для воды и пара давлением 1,6 МПа (16 кгс/см2) диаметром 15 мм - 2 шт.</t>
  </si>
  <si>
    <t>Установка   задвижек на трубопроводах из стальных труб диаметром: до 100 мм - 1 шт.</t>
  </si>
  <si>
    <t>Ремонт насосов - 1 насос</t>
  </si>
  <si>
    <t>Смена внутренних трубопроводов из стальных труб диаметром до 50 мм - 16 м</t>
  </si>
  <si>
    <t>Задвижки параллельные фланцевые с выдвижным шпинделем для воды и пара давлением 1 Мпа (10 кгс/см2) 30ч6бр диаметром: 50 мм - 1 шт,</t>
  </si>
  <si>
    <t>Смена внутренних трубопроводов из стальных труб диаметром до 50 мм - 8 м</t>
  </si>
  <si>
    <t>Ремонт насосов - 2 насоса</t>
  </si>
  <si>
    <t>Задвижки параллельные фланцевые с выдвижным шпинделем для воды и пара давлением 1 Мпа (10 кгс/см2) 30ч6бр диаметром: 50 мм - 3 шт.</t>
  </si>
  <si>
    <t>Установка   задвижек  на трубопроводах из стальных труб диаметром: до 100 мм - 1 шт.</t>
  </si>
  <si>
    <t>Ревизия вентилей диам. до 50 мм - 1 шт.</t>
  </si>
  <si>
    <t>Смена вентилей и клапанов обратных муфтовых диаметром: до 20 мм -10 шт.</t>
  </si>
  <si>
    <t>Смена вентилей и клапанов обратных муфтовых диаметром: до 50 мм - 6 шт.</t>
  </si>
  <si>
    <t>Смена внутренних трубопроводов из стальных труб диаметром до 50 мм - 24 м</t>
  </si>
  <si>
    <t>Смена внутренних трубопроводов из стальных труб диаметром до 100 мм 12 м</t>
  </si>
  <si>
    <t>Смена: кранов - 6 шт.</t>
  </si>
  <si>
    <t>Краны дренажные диам.20мм - 2 шт.</t>
  </si>
  <si>
    <t>Ревизия  кранов диам.до 50 мм - 4 шт.</t>
  </si>
  <si>
    <t>Смена внутренних трубопроводов из стальных труб диаметром до 50 мм, 25 м</t>
  </si>
  <si>
    <t>Смена внутренних трубопроводов из стальных труб диаметром до 100 мм - 10 м</t>
  </si>
  <si>
    <t>Ревизия задвижек диам. до 100 мм, 2 шт.</t>
  </si>
  <si>
    <t>Установка насосов циркуляционных - 1 насос</t>
  </si>
  <si>
    <t>Смена внутренних трубопроводов из стальных труб диаметром: до 50 мм - 24 м</t>
  </si>
  <si>
    <t>Смена внутренних трубопроводов из стальных труб диаметром: до 80 мм - 18 м</t>
  </si>
  <si>
    <t>Окраска масляными составами оборудования - 37 м2</t>
  </si>
  <si>
    <t>Смена стекол в оконных переплетах - 2 м2</t>
  </si>
  <si>
    <t>Ревизия задвижек диам. до 100 мм - 2 шт.</t>
  </si>
  <si>
    <t>Смена внутренних трубопроводов из стальных труб диаметром: до 32 мм - 12 м</t>
  </si>
  <si>
    <t>Смена внутренних трубопроводов из стальных труб диаметром: до 50 мм - 10 м</t>
  </si>
  <si>
    <t>Смена внутренних трубопроводов из стальных труб диаметром: до 80 мм - 12 м</t>
  </si>
  <si>
    <t>Смена внутренних трубопроводов из стальных труб диаметром: до 100 мм - 6 м</t>
  </si>
  <si>
    <t>Окраска масляными составами оборудования - 36 м2</t>
  </si>
  <si>
    <t>Смена стекол в оконных переплетах - 4 м2</t>
  </si>
  <si>
    <t>Окраска масляными составами оборудования - 31 м2</t>
  </si>
  <si>
    <t>Смена стекол в оконных переплетах, 6 м2</t>
  </si>
  <si>
    <t>Смена внутренних трубопроводов из стальных труб диаметром до 50 мм - 10 м</t>
  </si>
  <si>
    <t>Замена участков трубопроводов диаметром: до 200 мм - 12 вставок длиной 6 м</t>
  </si>
  <si>
    <t>Смена отдельных участков трубопроводов   диаметром: до 80 мм - 160 м</t>
  </si>
  <si>
    <t>Задвижки параллельные фланцевые с выдвижным шпинделем для воды и пара давлением 1 Мпа (10 кгс/см2) 30ч6бр диаметром: 50 мм - 5 шт.</t>
  </si>
  <si>
    <t>Установка   задвижек  на трубопроводах из стальных труб диаметром: до 100 мм - 5 шт.</t>
  </si>
  <si>
    <t>Задвижки параллельные фланцевые с выдвижным шпинделем для воды и пара давлением 1 Мпа (10 кгс/см2) 30ч6бр диаметром: 80 мм - 3 шт.</t>
  </si>
  <si>
    <t>Установка   задвижек  на трубопроводах из стальных труб диаметром: до 125 мм - 1 шт.</t>
  </si>
  <si>
    <t>Задвижки параллельные фланцевые с выдвижным шпинделем для воды и пара давлением 1 Мпа (10 кгс/см2) 30ч6бр диаметром: 125 мм - 1 шт.</t>
  </si>
  <si>
    <t>Установка  задвижек  на трубопроводах из стальных труб диаметром: до 150 мм - 3 шт.</t>
  </si>
  <si>
    <t>Задвижки параллельные фланцевые с выдвижным шпинделем для воды и пара давлением 1 Мпа (10 кгс/см2) 30ч6бр диаметром: 150 мм - 3 шт.</t>
  </si>
  <si>
    <t>Смена вентилей и клапанов обратных муфтовых диаметром: до 80 мм - 7 шт.</t>
  </si>
  <si>
    <t>Краны шаровые  диаметром: 40 мм - 1 шт.</t>
  </si>
  <si>
    <t>Краны шаровые   диаметром: 50 мм - 1 шт.</t>
  </si>
  <si>
    <t>Установка металлических опорных колец - 16,4 м3</t>
  </si>
  <si>
    <t>Оклеивание поверхности изоляции: рулонными материалами - 3,7 м2</t>
  </si>
  <si>
    <t>Установка  задвижек  диаметром: до 100 мм - 1 шт.</t>
  </si>
  <si>
    <t>Установка   задвижек  диаметром: до 150 мм - 1 шт.</t>
  </si>
  <si>
    <t>Смена вентилей и клапанов обратных муфтовых диаметром: до 20 мм -1 шт.</t>
  </si>
  <si>
    <t>Смена вентилей и клапанов обратных муфтовых диаметром: до 32 мм - 1 шт.</t>
  </si>
  <si>
    <t>Ремонт  насосов - 1 насос</t>
  </si>
  <si>
    <t>Установка  задвижек   на трубопроводах из стальных труб диаметром: до 100 мм - 1 шт.</t>
  </si>
  <si>
    <t>Смена вентилей и клапанов обратных муфтовых диаметром: до 20 мм - 2 шт.</t>
  </si>
  <si>
    <t>Задвижки параллельные фланцевые с выдвижным шпинделем для воды и пара давлением 1 Мпа (10 кгс/см2) 30ч6бр диаметром: 50 мм 1 шт.</t>
  </si>
  <si>
    <t>Ремонт насосов, 1 насос</t>
  </si>
  <si>
    <t>Смена вентилей и клапанов обратных муфтовых диаметром: до 50 мм - 2 шт.</t>
  </si>
  <si>
    <t>Демонтаж задвижек диаметром: до 150 мм, 5 штУстановка  задвижек  на трубопроводах из стальных труб диаметром: до 50 мм,2 шт</t>
  </si>
  <si>
    <t>Демонтаж задвижек диаметром: до 100 мм - 1 шт., установка   задвижек   на трубопроводах из стальных труб диаметром: до 100 мм - 1 шт</t>
  </si>
  <si>
    <t>Демонтаж задвижек диаметром: до 100 мм -4 шт., установка   задвижек  на трубопроводах из стальных труб диаметром: до 50 мм - 2 шт.</t>
  </si>
  <si>
    <t>Демонтаж задвижек диаметром: до 100 мм - 2 задвижки, установка   задвижек  на трубопроводах из стальных труб диаметром: до 100 мм, 2 шт.</t>
  </si>
  <si>
    <t>Разборка тепловой изоляции: из ваты минеральной - 3,7 м2, изоляция трубопроводов цилиндрами и полуцилиндрами из минеральной ваты - 16,4 м3</t>
  </si>
  <si>
    <t>Демонтаж задвижек диаметром: до 150 мм - 3 задвижки, установка   задвижек   диаметром: до 50 мм - 1 шт.</t>
  </si>
  <si>
    <t>№№ п/п</t>
  </si>
  <si>
    <t>Наименование видов работ (физические, технические параметры объектов)</t>
  </si>
  <si>
    <t>источники финансирования в отчетном периоде, в т.ч. за счет</t>
  </si>
  <si>
    <t>год</t>
  </si>
  <si>
    <t>в том числе по кварталам</t>
  </si>
  <si>
    <t>1 квартал</t>
  </si>
  <si>
    <t>2 квартал</t>
  </si>
  <si>
    <t>3 квартал</t>
  </si>
  <si>
    <t>4 квартал</t>
  </si>
  <si>
    <t>Зарплата ремонтного персонала</t>
  </si>
  <si>
    <t>Ревизия  задвижек диам.: до 150 мм</t>
  </si>
  <si>
    <t>Смена: кранов трехходовых, 2 шт., Краны трехходовые без фланца муфтовые 11Б18бк для воды и пара давлением 1,6 МПа (16 кгс/см2) диаметром 15 мм</t>
  </si>
  <si>
    <t xml:space="preserve">Смена: кранов трехходовыхКраны трехходовые без фланца муфтовые 11Б18бк для воды и пара давлением 1,6 МПа (16 кгс/см2) диаметром 15 мм - 2 шт., </t>
  </si>
  <si>
    <t>Демонтаж задвижек диаметром: до 50 мм - 1 задвижка, Установка   задвижек  на трубопроводах из стальных труб диаметром: до 50 мм -1 шт.</t>
  </si>
  <si>
    <t>Котельная №9</t>
  </si>
  <si>
    <t>Демонтаж задвижек диаметром: до 100 мм - 1 задвижка, Установка   задвижек на трубопроводах из стальных труб диаметром: до 50 мм - 3 шт.</t>
  </si>
  <si>
    <t>Смена: кранов трехходовых 2 шт.,Краны трехходовые без фланца муфтовые 11Б18бк для воды и пара давлением 1,6 МПа (16 кгс/см2) диаметром 15 мм - 2 шт.</t>
  </si>
  <si>
    <t>Демонтаж задвижек диаметром: до 150 мм - 14 задвижек,Установка  задвижек  на трубопроводах из стальных труб диаметром: до 50 мм - 5 шт.</t>
  </si>
  <si>
    <t>Смена шаровых кранов - 5 шт.,Краны шаровые   диаметром: 32 мм - 3 шт.</t>
  </si>
  <si>
    <t>Демонтаж задвижек диаметром: до 100 мм, 2 задвижки, Демонтаж задвижек диаметром: до 100 мм, 2 задвижки, установка   задвижек на трубопроводах из стальных труб диаметром: до 50 мм - 1 шт.</t>
  </si>
  <si>
    <t>Демонтаж задвижек диаметром: до 150 мм 2 задвижка, Демонтаж задвижек диаметром: до 150 мм 2 задвижка, установка задвижек  на трубопроводах из стальных труб диаметром: до 50 мм 1 шт.</t>
  </si>
  <si>
    <t>Всего, в том числе</t>
  </si>
  <si>
    <t>План ремонтных работ ООО "ТЕПЛОСНАБ" за счет регулируемых тарифов в сфере теплооснабжения,                                                                                                                                            на 2016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</si>
</sst>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43">
    <font>
      <sz val="10"/>
      <name val="Arial"/>
      <family val="0"/>
    </font>
    <font>
      <b/>
      <sz val="9"/>
      <name val="Tahoma"/>
      <family val="2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0" fontId="34" fillId="0" borderId="7" applyNumberFormat="0" applyFill="0" applyAlignment="0" applyProtection="0"/>
    <xf numFmtId="0" fontId="5" fillId="0" borderId="0">
      <alignment horizontal="right" vertical="top" wrapText="1"/>
      <protection/>
    </xf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11" xfId="55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/>
    </xf>
    <xf numFmtId="181" fontId="5" fillId="0" borderId="11" xfId="0" applyNumberFormat="1" applyFont="1" applyFill="1" applyBorder="1" applyAlignment="1" applyProtection="1">
      <alignment horizontal="right" wrapText="1"/>
      <protection/>
    </xf>
    <xf numFmtId="181" fontId="5" fillId="0" borderId="11" xfId="0" applyNumberFormat="1" applyFont="1" applyBorder="1" applyAlignment="1">
      <alignment horizontal="right"/>
    </xf>
    <xf numFmtId="181" fontId="8" fillId="0" borderId="11" xfId="0" applyNumberFormat="1" applyFont="1" applyFill="1" applyBorder="1" applyAlignment="1" applyProtection="1">
      <alignment horizontal="right" wrapText="1"/>
      <protection/>
    </xf>
    <xf numFmtId="181" fontId="5" fillId="0" borderId="11" xfId="0" applyNumberFormat="1" applyFont="1" applyBorder="1" applyAlignment="1">
      <alignment/>
    </xf>
    <xf numFmtId="181" fontId="6" fillId="33" borderId="11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6" fillId="33" borderId="11" xfId="0" applyNumberFormat="1" applyFont="1" applyFill="1" applyBorder="1" applyAlignment="1">
      <alignment/>
    </xf>
    <xf numFmtId="181" fontId="6" fillId="33" borderId="11" xfId="0" applyNumberFormat="1" applyFont="1" applyFill="1" applyBorder="1" applyAlignment="1" applyProtection="1">
      <alignment horizontal="right" wrapText="1"/>
      <protection/>
    </xf>
    <xf numFmtId="2" fontId="5" fillId="0" borderId="11" xfId="0" applyNumberFormat="1" applyFont="1" applyFill="1" applyBorder="1" applyAlignment="1" applyProtection="1">
      <alignment horizontal="right" wrapText="1"/>
      <protection/>
    </xf>
    <xf numFmtId="180" fontId="5" fillId="0" borderId="11" xfId="0" applyNumberFormat="1" applyFont="1" applyFill="1" applyBorder="1" applyAlignment="1" applyProtection="1">
      <alignment horizontal="right" wrapText="1"/>
      <protection/>
    </xf>
    <xf numFmtId="0" fontId="6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81" fontId="6" fillId="0" borderId="11" xfId="0" applyNumberFormat="1" applyFont="1" applyBorder="1" applyAlignment="1">
      <alignment/>
    </xf>
    <xf numFmtId="181" fontId="6" fillId="0" borderId="11" xfId="0" applyNumberFormat="1" applyFont="1" applyFill="1" applyBorder="1" applyAlignment="1" applyProtection="1">
      <alignment horizontal="right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0" fontId="6" fillId="0" borderId="12" xfId="55" applyFont="1" applyFill="1" applyBorder="1" applyAlignment="1" applyProtection="1">
      <alignment horizontal="center" vertical="center" wrapText="1"/>
      <protection/>
    </xf>
    <xf numFmtId="0" fontId="5" fillId="0" borderId="12" xfId="55" applyFont="1" applyFill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 applyProtection="1">
      <alignment horizontal="right" wrapText="1"/>
      <protection/>
    </xf>
    <xf numFmtId="181" fontId="0" fillId="0" borderId="0" xfId="0" applyNumberFormat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 applyProtection="1">
      <alignment horizontal="center" wrapText="1"/>
      <protection/>
    </xf>
    <xf numFmtId="2" fontId="5" fillId="0" borderId="11" xfId="0" applyNumberFormat="1" applyFont="1" applyBorder="1" applyAlignment="1">
      <alignment/>
    </xf>
    <xf numFmtId="2" fontId="6" fillId="0" borderId="12" xfId="55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center" vertical="top" wrapText="1"/>
      <protection/>
    </xf>
    <xf numFmtId="0" fontId="5" fillId="0" borderId="11" xfId="0" applyFont="1" applyBorder="1" applyAlignment="1">
      <alignment horizontal="center" vertical="top"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7" fillId="0" borderId="13" xfId="55" applyFont="1" applyFill="1" applyBorder="1" applyAlignment="1" applyProtection="1">
      <alignment horizontal="center" vertical="center" wrapText="1"/>
      <protection/>
    </xf>
    <xf numFmtId="0" fontId="5" fillId="0" borderId="14" xfId="55" applyFont="1" applyFill="1" applyBorder="1" applyAlignment="1" applyProtection="1">
      <alignment horizontal="center" vertical="center" wrapText="1"/>
      <protection/>
    </xf>
    <xf numFmtId="0" fontId="5" fillId="0" borderId="12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0" fontId="5" fillId="0" borderId="11" xfId="55" applyFont="1" applyFill="1" applyBorder="1" applyAlignment="1" applyProtection="1">
      <alignment horizontal="center" vertical="center" wrapText="1"/>
      <protection/>
    </xf>
    <xf numFmtId="0" fontId="5" fillId="0" borderId="15" xfId="55" applyFont="1" applyFill="1" applyBorder="1" applyAlignment="1" applyProtection="1">
      <alignment horizontal="center" vertical="center" wrapText="1"/>
      <protection/>
    </xf>
    <xf numFmtId="0" fontId="5" fillId="0" borderId="16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center" vertical="center" wrapText="1"/>
      <protection/>
    </xf>
    <xf numFmtId="0" fontId="6" fillId="0" borderId="14" xfId="55" applyFont="1" applyFill="1" applyBorder="1" applyAlignment="1" applyProtection="1">
      <alignment horizontal="center" vertical="center" wrapText="1"/>
      <protection/>
    </xf>
    <xf numFmtId="0" fontId="6" fillId="0" borderId="18" xfId="55" applyFont="1" applyFill="1" applyBorder="1" applyAlignment="1" applyProtection="1">
      <alignment horizontal="center" vertical="center" wrapText="1"/>
      <protection/>
    </xf>
    <xf numFmtId="0" fontId="6" fillId="0" borderId="12" xfId="55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Итоги" xfId="51"/>
    <cellStyle name="Контрольная ячейка" xfId="52"/>
    <cellStyle name="Название" xfId="53"/>
    <cellStyle name="Нейтральный" xfId="54"/>
    <cellStyle name="Обычный_Инвестиции Сети Сбыты ЭС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3.7109375" style="0" customWidth="1"/>
    <col min="2" max="2" width="81.00390625" style="0" customWidth="1"/>
    <col min="3" max="3" width="13.421875" style="0" hidden="1" customWidth="1"/>
    <col min="4" max="4" width="13.421875" style="0" customWidth="1"/>
    <col min="5" max="5" width="13.140625" style="0" customWidth="1"/>
    <col min="6" max="6" width="15.421875" style="0" customWidth="1"/>
    <col min="7" max="8" width="14.00390625" style="0" customWidth="1"/>
  </cols>
  <sheetData>
    <row r="1" spans="1:8" ht="30.75" customHeight="1">
      <c r="A1" s="36" t="s">
        <v>137</v>
      </c>
      <c r="B1" s="36"/>
      <c r="C1" s="36"/>
      <c r="D1" s="36"/>
      <c r="E1" s="36"/>
      <c r="F1" s="36"/>
      <c r="G1" s="36"/>
      <c r="H1" s="36"/>
    </row>
    <row r="2" spans="1:8" ht="17.25" customHeight="1">
      <c r="A2" s="44" t="s">
        <v>115</v>
      </c>
      <c r="B2" s="39" t="s">
        <v>116</v>
      </c>
      <c r="C2" s="40" t="s">
        <v>117</v>
      </c>
      <c r="D2" s="40"/>
      <c r="E2" s="40"/>
      <c r="F2" s="40"/>
      <c r="G2" s="40"/>
      <c r="H2" s="40"/>
    </row>
    <row r="3" spans="1:8" ht="15.75" customHeight="1">
      <c r="A3" s="45"/>
      <c r="B3" s="39"/>
      <c r="C3" s="40" t="s">
        <v>1</v>
      </c>
      <c r="D3" s="40"/>
      <c r="E3" s="40"/>
      <c r="F3" s="40"/>
      <c r="G3" s="40"/>
      <c r="H3" s="40"/>
    </row>
    <row r="4" spans="1:8" ht="16.5" customHeight="1">
      <c r="A4" s="45"/>
      <c r="B4" s="39"/>
      <c r="C4" s="40" t="s">
        <v>0</v>
      </c>
      <c r="D4" s="40"/>
      <c r="E4" s="40"/>
      <c r="F4" s="40"/>
      <c r="G4" s="40"/>
      <c r="H4" s="40"/>
    </row>
    <row r="5" spans="1:8" ht="12.75" customHeight="1">
      <c r="A5" s="45"/>
      <c r="B5" s="39"/>
      <c r="C5" s="37" t="s">
        <v>118</v>
      </c>
      <c r="D5" s="37" t="s">
        <v>118</v>
      </c>
      <c r="E5" s="41" t="s">
        <v>119</v>
      </c>
      <c r="F5" s="42"/>
      <c r="G5" s="42"/>
      <c r="H5" s="43"/>
    </row>
    <row r="6" spans="1:8" ht="22.5" customHeight="1">
      <c r="A6" s="46"/>
      <c r="B6" s="39"/>
      <c r="C6" s="38"/>
      <c r="D6" s="38"/>
      <c r="E6" s="1" t="s">
        <v>120</v>
      </c>
      <c r="F6" s="1" t="s">
        <v>121</v>
      </c>
      <c r="G6" s="1" t="s">
        <v>122</v>
      </c>
      <c r="H6" s="1" t="s">
        <v>123</v>
      </c>
    </row>
    <row r="7" spans="1:8" ht="21.75" customHeight="1">
      <c r="A7" s="22"/>
      <c r="B7" s="21" t="s">
        <v>136</v>
      </c>
      <c r="C7" s="23"/>
      <c r="D7" s="29">
        <f>D8+D9+D10+D11+D12+D13+D151</f>
        <v>5193.045359999999</v>
      </c>
      <c r="E7" s="29">
        <f>E8+E9+E10+E11+E12+E13+E151</f>
        <v>1173.55384</v>
      </c>
      <c r="F7" s="29">
        <f>F8+F9+F10+F11+F12+F13+F151</f>
        <v>1320.66384</v>
      </c>
      <c r="G7" s="29">
        <f>G8+G9+G10+G11+G12+G13+G151</f>
        <v>1421.8700000000001</v>
      </c>
      <c r="H7" s="29">
        <f>H8+H9+H10+H11+H12+H13+H151</f>
        <v>1276.97</v>
      </c>
    </row>
    <row r="8" spans="1:8" ht="12.75">
      <c r="A8" s="30">
        <v>1</v>
      </c>
      <c r="B8" s="32" t="s">
        <v>124</v>
      </c>
      <c r="C8" s="11">
        <v>2145.47</v>
      </c>
      <c r="D8" s="24">
        <v>2575.68</v>
      </c>
      <c r="E8" s="12">
        <v>643.92</v>
      </c>
      <c r="F8" s="12">
        <v>643.92</v>
      </c>
      <c r="G8" s="26">
        <v>643.92</v>
      </c>
      <c r="H8" s="26">
        <v>643.92</v>
      </c>
    </row>
    <row r="9" spans="1:8" ht="12.75">
      <c r="A9" s="30">
        <v>2</v>
      </c>
      <c r="B9" s="32" t="s">
        <v>31</v>
      </c>
      <c r="C9" s="11">
        <f>C8*0.342</f>
        <v>733.75074</v>
      </c>
      <c r="D9" s="24">
        <f>D8*0.302</f>
        <v>777.8553599999999</v>
      </c>
      <c r="E9" s="12">
        <f>E8*0.302</f>
        <v>194.46383999999998</v>
      </c>
      <c r="F9" s="12">
        <f>F8*0.302</f>
        <v>194.46383999999998</v>
      </c>
      <c r="G9" s="26">
        <v>194.47</v>
      </c>
      <c r="H9" s="26">
        <v>194.47</v>
      </c>
    </row>
    <row r="10" spans="1:8" ht="12.75">
      <c r="A10" s="30">
        <v>3</v>
      </c>
      <c r="B10" s="32" t="s">
        <v>29</v>
      </c>
      <c r="C10" s="11"/>
      <c r="D10" s="24">
        <f>E10+F10+G10+H10</f>
        <v>150</v>
      </c>
      <c r="E10" s="12">
        <v>37.5</v>
      </c>
      <c r="F10" s="12">
        <v>37.5</v>
      </c>
      <c r="G10" s="26">
        <v>37.5</v>
      </c>
      <c r="H10" s="26">
        <v>37.5</v>
      </c>
    </row>
    <row r="11" spans="1:8" ht="12.75">
      <c r="A11" s="30">
        <v>4</v>
      </c>
      <c r="B11" s="32" t="s">
        <v>30</v>
      </c>
      <c r="C11" s="11">
        <v>91.71</v>
      </c>
      <c r="D11" s="24">
        <f>E11+F11+G11+H11</f>
        <v>170.90999999999997</v>
      </c>
      <c r="E11" s="12">
        <v>42.72</v>
      </c>
      <c r="F11" s="12">
        <v>42.73</v>
      </c>
      <c r="G11" s="26">
        <v>42.73</v>
      </c>
      <c r="H11" s="26">
        <v>42.73</v>
      </c>
    </row>
    <row r="12" spans="1:8" ht="12.75">
      <c r="A12" s="30">
        <v>5</v>
      </c>
      <c r="B12" s="32" t="s">
        <v>2</v>
      </c>
      <c r="C12" s="11">
        <v>305.51</v>
      </c>
      <c r="D12" s="24">
        <f>E12+F12+G12+H12</f>
        <v>413.4</v>
      </c>
      <c r="E12" s="12">
        <v>103.35</v>
      </c>
      <c r="F12" s="12">
        <v>103.35</v>
      </c>
      <c r="G12" s="26">
        <v>103.35</v>
      </c>
      <c r="H12" s="26">
        <v>103.35</v>
      </c>
    </row>
    <row r="13" spans="1:8" ht="12.75">
      <c r="A13" s="30">
        <v>6</v>
      </c>
      <c r="B13" s="32" t="s">
        <v>32</v>
      </c>
      <c r="C13" s="11"/>
      <c r="D13" s="24">
        <f>E13+F13+G13+H13</f>
        <v>292</v>
      </c>
      <c r="E13" s="12">
        <v>73</v>
      </c>
      <c r="F13" s="12">
        <v>73</v>
      </c>
      <c r="G13" s="26">
        <v>73</v>
      </c>
      <c r="H13" s="26">
        <v>73</v>
      </c>
    </row>
    <row r="14" spans="1:8" ht="30" customHeight="1">
      <c r="A14" s="30"/>
      <c r="B14" s="2" t="s">
        <v>3</v>
      </c>
      <c r="C14" s="4"/>
      <c r="D14" s="4"/>
      <c r="E14" s="4"/>
      <c r="F14" s="4"/>
      <c r="G14" s="3"/>
      <c r="H14" s="3"/>
    </row>
    <row r="15" spans="1:8" ht="12.75">
      <c r="A15" s="30">
        <v>7</v>
      </c>
      <c r="B15" s="33" t="s">
        <v>125</v>
      </c>
      <c r="C15" s="4">
        <v>5863.95</v>
      </c>
      <c r="D15" s="12">
        <v>0.5</v>
      </c>
      <c r="E15" s="12"/>
      <c r="F15" s="12">
        <v>0.5</v>
      </c>
      <c r="G15" s="12"/>
      <c r="H15" s="26"/>
    </row>
    <row r="16" spans="1:8" ht="12.75">
      <c r="A16" s="30">
        <v>8</v>
      </c>
      <c r="B16" s="33" t="s">
        <v>33</v>
      </c>
      <c r="C16" s="4">
        <v>8573.8</v>
      </c>
      <c r="D16" s="12">
        <v>1.1</v>
      </c>
      <c r="E16" s="12"/>
      <c r="F16" s="12"/>
      <c r="G16" s="26">
        <v>1.1</v>
      </c>
      <c r="H16" s="26"/>
    </row>
    <row r="17" spans="1:8" ht="12.75">
      <c r="A17" s="30">
        <v>9</v>
      </c>
      <c r="B17" s="33" t="s">
        <v>34</v>
      </c>
      <c r="C17" s="4">
        <v>4430.9</v>
      </c>
      <c r="D17" s="12">
        <v>2.7</v>
      </c>
      <c r="E17" s="12"/>
      <c r="F17" s="27">
        <v>2.7</v>
      </c>
      <c r="G17" s="26"/>
      <c r="H17" s="26"/>
    </row>
    <row r="18" spans="1:8" ht="27" customHeight="1">
      <c r="A18" s="30">
        <v>10</v>
      </c>
      <c r="B18" s="33" t="s">
        <v>126</v>
      </c>
      <c r="C18" s="6">
        <v>4862.47</v>
      </c>
      <c r="D18" s="12">
        <v>0.2</v>
      </c>
      <c r="E18" s="12">
        <v>0.2</v>
      </c>
      <c r="F18" s="27"/>
      <c r="G18" s="26"/>
      <c r="H18" s="26"/>
    </row>
    <row r="19" spans="1:8" ht="24.75" customHeight="1">
      <c r="A19" s="31">
        <v>11</v>
      </c>
      <c r="B19" s="33" t="s">
        <v>109</v>
      </c>
      <c r="C19" s="4">
        <v>2301.38</v>
      </c>
      <c r="D19" s="12">
        <v>0.7</v>
      </c>
      <c r="E19" s="12"/>
      <c r="F19" s="28"/>
      <c r="G19" s="26"/>
      <c r="H19" s="26">
        <v>0.7</v>
      </c>
    </row>
    <row r="20" spans="1:8" ht="25.5">
      <c r="A20" s="31">
        <v>12</v>
      </c>
      <c r="B20" s="33" t="s">
        <v>35</v>
      </c>
      <c r="C20" s="5">
        <v>2971.2</v>
      </c>
      <c r="D20" s="12">
        <v>1.7</v>
      </c>
      <c r="E20" s="12"/>
      <c r="F20" s="28">
        <v>1.7</v>
      </c>
      <c r="G20" s="26"/>
      <c r="H20" s="26"/>
    </row>
    <row r="21" spans="1:8" ht="12.75" customHeight="1">
      <c r="A21" s="31">
        <v>13</v>
      </c>
      <c r="B21" s="33" t="s">
        <v>36</v>
      </c>
      <c r="C21" s="5">
        <v>861.42</v>
      </c>
      <c r="D21" s="12">
        <v>1.2</v>
      </c>
      <c r="E21" s="12"/>
      <c r="F21" s="28"/>
      <c r="G21" s="26">
        <v>1.2</v>
      </c>
      <c r="H21" s="26"/>
    </row>
    <row r="22" spans="1:8" ht="25.5">
      <c r="A22" s="31">
        <v>14</v>
      </c>
      <c r="B22" s="33" t="s">
        <v>37</v>
      </c>
      <c r="C22" s="5">
        <v>2930.7</v>
      </c>
      <c r="D22" s="12">
        <v>3.7</v>
      </c>
      <c r="E22" s="12"/>
      <c r="F22" s="28">
        <v>3.7</v>
      </c>
      <c r="G22" s="26"/>
      <c r="H22" s="26"/>
    </row>
    <row r="23" spans="1:8" ht="13.5" customHeight="1">
      <c r="A23" s="31">
        <v>15</v>
      </c>
      <c r="B23" s="33" t="s">
        <v>38</v>
      </c>
      <c r="C23" s="5">
        <v>2410.45</v>
      </c>
      <c r="D23" s="12">
        <v>1.1</v>
      </c>
      <c r="E23" s="12"/>
      <c r="F23" s="28"/>
      <c r="G23" s="26"/>
      <c r="H23" s="26">
        <v>1.1</v>
      </c>
    </row>
    <row r="24" spans="1:8" ht="25.5">
      <c r="A24" s="31">
        <v>16</v>
      </c>
      <c r="B24" s="33" t="s">
        <v>39</v>
      </c>
      <c r="C24" s="5">
        <v>12084.35</v>
      </c>
      <c r="D24" s="12">
        <v>3.7</v>
      </c>
      <c r="E24" s="12">
        <v>3.7</v>
      </c>
      <c r="F24" s="28"/>
      <c r="G24" s="26"/>
      <c r="H24" s="26"/>
    </row>
    <row r="25" spans="1:8" ht="12.75" customHeight="1">
      <c r="A25" s="31">
        <v>17</v>
      </c>
      <c r="B25" s="33" t="s">
        <v>40</v>
      </c>
      <c r="C25" s="5">
        <v>4261.95</v>
      </c>
      <c r="D25" s="12">
        <v>0.7</v>
      </c>
      <c r="E25" s="12"/>
      <c r="F25" s="28">
        <v>0.7</v>
      </c>
      <c r="G25" s="26"/>
      <c r="H25" s="26"/>
    </row>
    <row r="26" spans="1:8" ht="12.75">
      <c r="A26" s="31">
        <v>18</v>
      </c>
      <c r="B26" s="34" t="s">
        <v>41</v>
      </c>
      <c r="C26" s="5">
        <v>21437.25</v>
      </c>
      <c r="D26" s="12">
        <v>56.1</v>
      </c>
      <c r="E26" s="12"/>
      <c r="F26" s="28"/>
      <c r="G26" s="26">
        <v>56.1</v>
      </c>
      <c r="H26" s="26"/>
    </row>
    <row r="27" spans="1:8" ht="12.75">
      <c r="A27" s="31">
        <v>19</v>
      </c>
      <c r="B27" s="33" t="s">
        <v>42</v>
      </c>
      <c r="C27" s="5">
        <v>678.26</v>
      </c>
      <c r="D27" s="12">
        <v>4.5</v>
      </c>
      <c r="E27" s="12">
        <v>4.5</v>
      </c>
      <c r="F27" s="28"/>
      <c r="G27" s="26"/>
      <c r="H27" s="26"/>
    </row>
    <row r="28" spans="1:8" ht="12.75">
      <c r="A28" s="31">
        <v>20</v>
      </c>
      <c r="B28" s="33" t="s">
        <v>43</v>
      </c>
      <c r="C28" s="5">
        <v>22492.4</v>
      </c>
      <c r="D28" s="12">
        <v>13.5</v>
      </c>
      <c r="E28" s="12"/>
      <c r="F28" s="28"/>
      <c r="G28" s="26">
        <v>13.5</v>
      </c>
      <c r="H28" s="26"/>
    </row>
    <row r="29" spans="1:8" ht="18" customHeight="1">
      <c r="A29" s="31"/>
      <c r="B29" s="35" t="s">
        <v>4</v>
      </c>
      <c r="C29" s="8">
        <f aca="true" t="shared" si="0" ref="C29:H29">SUM(C15:C28)</f>
        <v>96160.47999999998</v>
      </c>
      <c r="D29" s="24">
        <f t="shared" si="0"/>
        <v>91.4</v>
      </c>
      <c r="E29" s="24">
        <f t="shared" si="0"/>
        <v>8.4</v>
      </c>
      <c r="F29" s="24">
        <f t="shared" si="0"/>
        <v>9.3</v>
      </c>
      <c r="G29" s="24">
        <f t="shared" si="0"/>
        <v>71.9</v>
      </c>
      <c r="H29" s="24">
        <f t="shared" si="0"/>
        <v>1.8</v>
      </c>
    </row>
    <row r="30" spans="1:8" ht="27" customHeight="1">
      <c r="A30" s="31"/>
      <c r="B30" s="2" t="s">
        <v>5</v>
      </c>
      <c r="C30" s="7"/>
      <c r="D30" s="12"/>
      <c r="E30" s="12"/>
      <c r="F30" s="7"/>
      <c r="G30" s="3"/>
      <c r="H30" s="3"/>
    </row>
    <row r="31" spans="1:8" ht="12.75">
      <c r="A31" s="31">
        <v>21</v>
      </c>
      <c r="B31" s="33" t="s">
        <v>44</v>
      </c>
      <c r="C31" s="7">
        <v>1172.79</v>
      </c>
      <c r="D31" s="12">
        <v>0.5</v>
      </c>
      <c r="E31" s="12">
        <v>0.5</v>
      </c>
      <c r="F31" s="7"/>
      <c r="G31" s="3"/>
      <c r="H31" s="3"/>
    </row>
    <row r="32" spans="1:8" ht="12.75">
      <c r="A32" s="31">
        <v>22</v>
      </c>
      <c r="B32" s="33" t="s">
        <v>45</v>
      </c>
      <c r="C32" s="7">
        <v>2143.45</v>
      </c>
      <c r="D32" s="12">
        <v>0.7</v>
      </c>
      <c r="E32" s="12"/>
      <c r="F32" s="7">
        <v>0.7</v>
      </c>
      <c r="G32" s="3"/>
      <c r="H32" s="3"/>
    </row>
    <row r="33" spans="1:8" ht="25.5">
      <c r="A33" s="31">
        <v>23</v>
      </c>
      <c r="B33" s="33" t="s">
        <v>110</v>
      </c>
      <c r="C33" s="9">
        <v>941.25</v>
      </c>
      <c r="D33" s="12">
        <v>0.6</v>
      </c>
      <c r="E33" s="12"/>
      <c r="F33" s="7"/>
      <c r="G33" s="3">
        <v>0.6</v>
      </c>
      <c r="H33" s="3"/>
    </row>
    <row r="34" spans="1:8" ht="25.5">
      <c r="A34" s="31">
        <v>24</v>
      </c>
      <c r="B34" s="33" t="s">
        <v>46</v>
      </c>
      <c r="C34" s="7">
        <v>574.28</v>
      </c>
      <c r="D34" s="12">
        <v>1.9</v>
      </c>
      <c r="E34" s="12"/>
      <c r="F34" s="7"/>
      <c r="G34" s="3"/>
      <c r="H34" s="3">
        <v>1.9</v>
      </c>
    </row>
    <row r="35" spans="1:8" ht="12.75">
      <c r="A35" s="31">
        <v>25</v>
      </c>
      <c r="B35" s="34" t="s">
        <v>47</v>
      </c>
      <c r="C35" s="7">
        <v>1953.8</v>
      </c>
      <c r="D35" s="12">
        <v>28.1</v>
      </c>
      <c r="E35" s="12"/>
      <c r="F35" s="7">
        <v>28.1</v>
      </c>
      <c r="G35" s="3"/>
      <c r="H35" s="3"/>
    </row>
    <row r="36" spans="1:8" ht="12.75">
      <c r="A36" s="31">
        <v>26</v>
      </c>
      <c r="B36" s="33" t="s">
        <v>48</v>
      </c>
      <c r="C36" s="7">
        <v>2410.45</v>
      </c>
      <c r="D36" s="12">
        <v>3.8</v>
      </c>
      <c r="E36" s="12"/>
      <c r="F36" s="7"/>
      <c r="G36" s="3">
        <v>3.8</v>
      </c>
      <c r="H36" s="3"/>
    </row>
    <row r="37" spans="1:8" ht="12.75">
      <c r="A37" s="31"/>
      <c r="B37" s="35" t="s">
        <v>6</v>
      </c>
      <c r="C37" s="10">
        <f aca="true" t="shared" si="1" ref="C37:H37">SUM(C31:C36)</f>
        <v>9196.02</v>
      </c>
      <c r="D37" s="24">
        <f t="shared" si="1"/>
        <v>35.6</v>
      </c>
      <c r="E37" s="24">
        <f t="shared" si="1"/>
        <v>0.5</v>
      </c>
      <c r="F37" s="24">
        <f t="shared" si="1"/>
        <v>28.8</v>
      </c>
      <c r="G37" s="24">
        <f t="shared" si="1"/>
        <v>4.3999999999999995</v>
      </c>
      <c r="H37" s="24">
        <f t="shared" si="1"/>
        <v>1.9</v>
      </c>
    </row>
    <row r="38" spans="1:8" ht="12.75" customHeight="1">
      <c r="A38" s="31"/>
      <c r="B38" s="2" t="s">
        <v>7</v>
      </c>
      <c r="C38" s="3"/>
      <c r="D38" s="12"/>
      <c r="E38" s="12"/>
      <c r="F38" s="3"/>
      <c r="G38" s="3"/>
      <c r="H38" s="3"/>
    </row>
    <row r="39" spans="1:8" ht="12.75">
      <c r="A39" s="31">
        <v>27</v>
      </c>
      <c r="B39" s="33" t="s">
        <v>49</v>
      </c>
      <c r="C39" s="9">
        <v>1172.79</v>
      </c>
      <c r="D39" s="12">
        <v>2</v>
      </c>
      <c r="E39" s="12">
        <v>2</v>
      </c>
      <c r="F39" s="3"/>
      <c r="G39" s="3"/>
      <c r="H39" s="3"/>
    </row>
    <row r="40" spans="1:8" ht="25.5">
      <c r="A40" s="31">
        <v>28</v>
      </c>
      <c r="B40" s="33" t="s">
        <v>127</v>
      </c>
      <c r="C40" s="9">
        <v>2143.45</v>
      </c>
      <c r="D40" s="12">
        <v>0.2</v>
      </c>
      <c r="E40" s="12"/>
      <c r="F40" s="26">
        <v>0.2</v>
      </c>
      <c r="G40" s="26"/>
      <c r="H40" s="26"/>
    </row>
    <row r="41" spans="1:8" ht="25.5">
      <c r="A41" s="31">
        <v>29</v>
      </c>
      <c r="B41" s="33" t="s">
        <v>111</v>
      </c>
      <c r="C41" s="9">
        <v>738.02</v>
      </c>
      <c r="D41" s="12">
        <v>0.7</v>
      </c>
      <c r="E41" s="12"/>
      <c r="F41" s="26"/>
      <c r="G41" s="26">
        <v>0.7</v>
      </c>
      <c r="H41" s="26"/>
    </row>
    <row r="42" spans="1:8" ht="25.5">
      <c r="A42" s="31">
        <v>30</v>
      </c>
      <c r="B42" s="33" t="s">
        <v>35</v>
      </c>
      <c r="C42" s="9">
        <v>81.88</v>
      </c>
      <c r="D42" s="12">
        <v>1.7</v>
      </c>
      <c r="E42" s="12"/>
      <c r="F42" s="26"/>
      <c r="G42" s="26"/>
      <c r="H42" s="26">
        <v>1.7</v>
      </c>
    </row>
    <row r="43" spans="1:8" ht="12.75">
      <c r="A43" s="31">
        <v>31</v>
      </c>
      <c r="B43" s="33" t="s">
        <v>51</v>
      </c>
      <c r="C43" s="9">
        <v>1188.48</v>
      </c>
      <c r="D43" s="12">
        <v>1.2</v>
      </c>
      <c r="E43" s="12"/>
      <c r="F43" s="26"/>
      <c r="G43" s="26">
        <v>1.2</v>
      </c>
      <c r="H43" s="26"/>
    </row>
    <row r="44" spans="1:8" ht="25.5">
      <c r="A44" s="31">
        <v>32</v>
      </c>
      <c r="B44" s="33" t="s">
        <v>37</v>
      </c>
      <c r="C44" s="9">
        <v>875.67</v>
      </c>
      <c r="D44" s="12">
        <v>3.7</v>
      </c>
      <c r="E44" s="12"/>
      <c r="F44" s="26">
        <v>3.7</v>
      </c>
      <c r="G44" s="26"/>
      <c r="H44" s="26"/>
    </row>
    <row r="45" spans="1:8" ht="26.25" customHeight="1">
      <c r="A45" s="31">
        <v>33</v>
      </c>
      <c r="B45" s="34" t="s">
        <v>52</v>
      </c>
      <c r="C45" s="9">
        <v>1393.92</v>
      </c>
      <c r="D45" s="12">
        <v>14</v>
      </c>
      <c r="E45" s="12"/>
      <c r="F45" s="26"/>
      <c r="G45" s="26"/>
      <c r="H45" s="26">
        <v>14</v>
      </c>
    </row>
    <row r="46" spans="1:8" ht="19.5" customHeight="1">
      <c r="A46" s="31">
        <v>34</v>
      </c>
      <c r="B46" s="33" t="s">
        <v>53</v>
      </c>
      <c r="C46" s="9">
        <v>1722.84</v>
      </c>
      <c r="D46" s="12">
        <v>6</v>
      </c>
      <c r="E46" s="12"/>
      <c r="F46" s="26"/>
      <c r="G46" s="26">
        <v>6</v>
      </c>
      <c r="H46" s="26"/>
    </row>
    <row r="47" spans="1:8" ht="12.75">
      <c r="A47" s="31">
        <v>35</v>
      </c>
      <c r="B47" s="33" t="s">
        <v>43</v>
      </c>
      <c r="C47" s="9">
        <v>5861.4</v>
      </c>
      <c r="D47" s="12">
        <v>13.5</v>
      </c>
      <c r="E47" s="12"/>
      <c r="F47" s="26">
        <v>13.5</v>
      </c>
      <c r="G47" s="26"/>
      <c r="H47" s="26"/>
    </row>
    <row r="48" spans="1:8" ht="19.5" customHeight="1">
      <c r="A48" s="31"/>
      <c r="B48" s="35" t="s">
        <v>9</v>
      </c>
      <c r="C48" s="10">
        <f aca="true" t="shared" si="2" ref="C48:H48">SUM(C39:C47)</f>
        <v>15178.449999999999</v>
      </c>
      <c r="D48" s="24">
        <f t="shared" si="2"/>
        <v>43</v>
      </c>
      <c r="E48" s="24">
        <f t="shared" si="2"/>
        <v>2</v>
      </c>
      <c r="F48" s="24">
        <f t="shared" si="2"/>
        <v>17.4</v>
      </c>
      <c r="G48" s="24">
        <f t="shared" si="2"/>
        <v>7.9</v>
      </c>
      <c r="H48" s="24">
        <f t="shared" si="2"/>
        <v>15.7</v>
      </c>
    </row>
    <row r="49" spans="1:8" ht="15" customHeight="1">
      <c r="A49" s="31"/>
      <c r="B49" s="2" t="s">
        <v>8</v>
      </c>
      <c r="C49" s="3"/>
      <c r="D49" s="12"/>
      <c r="E49" s="12"/>
      <c r="F49" s="3"/>
      <c r="G49" s="3"/>
      <c r="H49" s="3"/>
    </row>
    <row r="50" spans="1:8" ht="25.5">
      <c r="A50" s="31">
        <v>36</v>
      </c>
      <c r="B50" s="33" t="s">
        <v>128</v>
      </c>
      <c r="C50" s="9">
        <v>1148.56</v>
      </c>
      <c r="D50" s="12">
        <v>0.4</v>
      </c>
      <c r="E50" s="12"/>
      <c r="F50" s="26">
        <v>0.4</v>
      </c>
      <c r="G50" s="26"/>
      <c r="H50" s="26"/>
    </row>
    <row r="51" spans="1:8" ht="25.5">
      <c r="A51" s="31">
        <v>37</v>
      </c>
      <c r="B51" s="33" t="s">
        <v>54</v>
      </c>
      <c r="C51" s="9">
        <v>3907.6</v>
      </c>
      <c r="D51" s="12">
        <v>0.8</v>
      </c>
      <c r="E51" s="12"/>
      <c r="F51" s="26"/>
      <c r="G51" s="26">
        <v>0.8</v>
      </c>
      <c r="H51" s="26"/>
    </row>
    <row r="52" spans="1:8" ht="12.75">
      <c r="A52" s="31">
        <v>38</v>
      </c>
      <c r="B52" s="34" t="s">
        <v>52</v>
      </c>
      <c r="C52" s="9">
        <v>964.18</v>
      </c>
      <c r="D52" s="12">
        <v>28.3</v>
      </c>
      <c r="E52" s="12"/>
      <c r="F52" s="26"/>
      <c r="G52" s="26"/>
      <c r="H52" s="26">
        <v>28.3</v>
      </c>
    </row>
    <row r="53" spans="1:8" ht="12.75">
      <c r="A53" s="31">
        <v>39</v>
      </c>
      <c r="B53" s="33" t="s">
        <v>55</v>
      </c>
      <c r="C53" s="9">
        <v>8197.16</v>
      </c>
      <c r="D53" s="12">
        <v>3</v>
      </c>
      <c r="E53" s="12">
        <v>3</v>
      </c>
      <c r="F53" s="26"/>
      <c r="G53" s="26"/>
      <c r="H53" s="26"/>
    </row>
    <row r="54" spans="1:8" ht="12.75">
      <c r="A54" s="31"/>
      <c r="B54" s="35" t="s">
        <v>10</v>
      </c>
      <c r="C54" s="10">
        <f aca="true" t="shared" si="3" ref="C54:H54">SUM(C50:C53)</f>
        <v>14217.5</v>
      </c>
      <c r="D54" s="24">
        <f t="shared" si="3"/>
        <v>32.5</v>
      </c>
      <c r="E54" s="19">
        <f t="shared" si="3"/>
        <v>3</v>
      </c>
      <c r="F54" s="19">
        <f t="shared" si="3"/>
        <v>0.4</v>
      </c>
      <c r="G54" s="19">
        <f t="shared" si="3"/>
        <v>0.8</v>
      </c>
      <c r="H54" s="19">
        <f t="shared" si="3"/>
        <v>28.3</v>
      </c>
    </row>
    <row r="55" spans="1:8" ht="12.75">
      <c r="A55" s="31"/>
      <c r="B55" s="2" t="s">
        <v>129</v>
      </c>
      <c r="C55" s="10"/>
      <c r="D55" s="19"/>
      <c r="E55" s="19"/>
      <c r="F55" s="19"/>
      <c r="G55" s="19"/>
      <c r="H55" s="19"/>
    </row>
    <row r="56" spans="1:8" ht="15.75" customHeight="1">
      <c r="A56" s="31">
        <v>40</v>
      </c>
      <c r="B56" s="34" t="s">
        <v>56</v>
      </c>
      <c r="C56" s="3">
        <v>52313</v>
      </c>
      <c r="D56" s="12">
        <v>28.1</v>
      </c>
      <c r="E56" s="12">
        <v>28.1</v>
      </c>
      <c r="F56" s="26"/>
      <c r="G56" s="26"/>
      <c r="H56" s="26"/>
    </row>
    <row r="57" spans="1:8" ht="25.5">
      <c r="A57" s="31">
        <v>41</v>
      </c>
      <c r="B57" s="33" t="s">
        <v>130</v>
      </c>
      <c r="C57" s="3">
        <v>781.86</v>
      </c>
      <c r="D57" s="12">
        <v>1.1</v>
      </c>
      <c r="E57" s="12"/>
      <c r="F57" s="26"/>
      <c r="G57" s="26">
        <v>1.1</v>
      </c>
      <c r="H57" s="26"/>
    </row>
    <row r="58" spans="1:8" ht="25.5">
      <c r="A58" s="31">
        <v>42</v>
      </c>
      <c r="B58" s="33" t="s">
        <v>57</v>
      </c>
      <c r="C58" s="3">
        <v>1286.07</v>
      </c>
      <c r="D58" s="12">
        <v>2.5</v>
      </c>
      <c r="E58" s="12"/>
      <c r="F58" s="26">
        <v>2.5</v>
      </c>
      <c r="G58" s="26"/>
      <c r="H58" s="26"/>
    </row>
    <row r="59" spans="1:8" ht="12.75">
      <c r="A59" s="31">
        <v>43</v>
      </c>
      <c r="B59" s="33" t="s">
        <v>58</v>
      </c>
      <c r="C59" s="3">
        <v>1772.36</v>
      </c>
      <c r="D59" s="12">
        <v>0.6</v>
      </c>
      <c r="E59" s="12"/>
      <c r="F59" s="26"/>
      <c r="G59" s="26"/>
      <c r="H59" s="26">
        <v>0.6</v>
      </c>
    </row>
    <row r="60" spans="1:8" ht="25.5">
      <c r="A60" s="31">
        <v>44</v>
      </c>
      <c r="B60" s="33" t="s">
        <v>46</v>
      </c>
      <c r="C60" s="3">
        <v>2871.4</v>
      </c>
      <c r="D60" s="12">
        <v>1.9</v>
      </c>
      <c r="E60" s="12">
        <v>1.9</v>
      </c>
      <c r="F60" s="26"/>
      <c r="G60" s="26"/>
      <c r="H60" s="26"/>
    </row>
    <row r="61" spans="1:8" ht="12.75">
      <c r="A61" s="31">
        <v>45</v>
      </c>
      <c r="B61" s="33" t="s">
        <v>59</v>
      </c>
      <c r="C61" s="3">
        <v>9769</v>
      </c>
      <c r="D61" s="12">
        <v>0.4</v>
      </c>
      <c r="E61" s="12"/>
      <c r="F61" s="26"/>
      <c r="G61" s="26">
        <v>0.4</v>
      </c>
      <c r="H61" s="26"/>
    </row>
    <row r="62" spans="1:8" ht="12.75">
      <c r="A62" s="31">
        <v>46</v>
      </c>
      <c r="B62" s="33" t="s">
        <v>60</v>
      </c>
      <c r="C62" s="3">
        <v>5785.08</v>
      </c>
      <c r="D62" s="12">
        <v>0.8</v>
      </c>
      <c r="E62" s="12"/>
      <c r="F62" s="26"/>
      <c r="G62" s="26">
        <v>0.8</v>
      </c>
      <c r="H62" s="26"/>
    </row>
    <row r="63" spans="1:8" ht="12.75">
      <c r="A63" s="31">
        <v>47</v>
      </c>
      <c r="B63" s="33" t="s">
        <v>61</v>
      </c>
      <c r="C63" s="3">
        <v>29002.44</v>
      </c>
      <c r="D63" s="12">
        <v>2</v>
      </c>
      <c r="E63" s="12"/>
      <c r="F63" s="26"/>
      <c r="G63" s="26">
        <v>2</v>
      </c>
      <c r="H63" s="26"/>
    </row>
    <row r="64" spans="1:8" ht="25.5">
      <c r="A64" s="31">
        <v>48</v>
      </c>
      <c r="B64" s="33" t="s">
        <v>131</v>
      </c>
      <c r="C64" s="3">
        <v>11798.92</v>
      </c>
      <c r="D64" s="12">
        <v>0.2</v>
      </c>
      <c r="E64" s="12"/>
      <c r="F64" s="26">
        <v>0.2</v>
      </c>
      <c r="G64" s="26"/>
      <c r="H64" s="26"/>
    </row>
    <row r="65" spans="1:8" ht="12.75">
      <c r="A65" s="31">
        <v>49</v>
      </c>
      <c r="B65" s="33" t="s">
        <v>62</v>
      </c>
      <c r="C65" s="3">
        <v>60024.3</v>
      </c>
      <c r="D65" s="12">
        <v>9</v>
      </c>
      <c r="E65" s="12"/>
      <c r="F65" s="26"/>
      <c r="G65" s="26">
        <v>9</v>
      </c>
      <c r="H65" s="26"/>
    </row>
    <row r="66" spans="1:8" ht="18" customHeight="1">
      <c r="A66" s="31">
        <v>50</v>
      </c>
      <c r="B66" s="33" t="s">
        <v>63</v>
      </c>
      <c r="C66" s="3">
        <v>355.93</v>
      </c>
      <c r="D66" s="12">
        <v>8.1</v>
      </c>
      <c r="E66" s="12"/>
      <c r="F66" s="26"/>
      <c r="G66" s="26"/>
      <c r="H66" s="26">
        <v>8.1</v>
      </c>
    </row>
    <row r="67" spans="1:8" ht="12.75">
      <c r="A67" s="31"/>
      <c r="B67" s="35" t="s">
        <v>11</v>
      </c>
      <c r="C67" s="14">
        <f aca="true" t="shared" si="4" ref="C67:H67">SUM(C56:C66)</f>
        <v>175760.36</v>
      </c>
      <c r="D67" s="24">
        <f t="shared" si="4"/>
        <v>54.7</v>
      </c>
      <c r="E67" s="24">
        <f t="shared" si="4"/>
        <v>30</v>
      </c>
      <c r="F67" s="24">
        <f t="shared" si="4"/>
        <v>2.7</v>
      </c>
      <c r="G67" s="24">
        <f t="shared" si="4"/>
        <v>13.3</v>
      </c>
      <c r="H67" s="24">
        <f t="shared" si="4"/>
        <v>8.7</v>
      </c>
    </row>
    <row r="68" spans="1:8" ht="15.75" customHeight="1">
      <c r="A68" s="31"/>
      <c r="B68" s="2" t="s">
        <v>12</v>
      </c>
      <c r="C68" s="3"/>
      <c r="D68" s="13"/>
      <c r="E68" s="13"/>
      <c r="F68" s="3"/>
      <c r="G68" s="3"/>
      <c r="H68" s="3"/>
    </row>
    <row r="69" spans="1:8" ht="14.25" customHeight="1">
      <c r="A69" s="31">
        <v>51</v>
      </c>
      <c r="B69" s="34" t="s">
        <v>56</v>
      </c>
      <c r="C69" s="3">
        <v>10462.6</v>
      </c>
      <c r="D69" s="12">
        <v>28.1</v>
      </c>
      <c r="E69" s="12"/>
      <c r="F69" s="26">
        <v>28.1</v>
      </c>
      <c r="G69" s="26"/>
      <c r="H69" s="26"/>
    </row>
    <row r="70" spans="1:8" ht="14.25" customHeight="1">
      <c r="A70" s="31">
        <v>52</v>
      </c>
      <c r="B70" s="33" t="s">
        <v>64</v>
      </c>
      <c r="C70" s="15">
        <v>73.41</v>
      </c>
      <c r="D70" s="12">
        <v>0.1</v>
      </c>
      <c r="E70" s="12">
        <v>0.1</v>
      </c>
      <c r="F70" s="26"/>
      <c r="G70" s="26"/>
      <c r="H70" s="26"/>
    </row>
    <row r="71" spans="1:8" ht="14.25" customHeight="1">
      <c r="A71" s="31">
        <v>53</v>
      </c>
      <c r="B71" s="33" t="s">
        <v>65</v>
      </c>
      <c r="C71" s="15">
        <v>1139.64</v>
      </c>
      <c r="D71" s="12">
        <v>0.2</v>
      </c>
      <c r="E71" s="12"/>
      <c r="F71" s="26"/>
      <c r="G71" s="26">
        <v>0.2</v>
      </c>
      <c r="H71" s="26"/>
    </row>
    <row r="72" spans="1:8" ht="26.25" customHeight="1">
      <c r="A72" s="31">
        <v>54</v>
      </c>
      <c r="B72" s="33" t="s">
        <v>50</v>
      </c>
      <c r="C72" s="15"/>
      <c r="D72" s="12">
        <v>0.2</v>
      </c>
      <c r="E72" s="12"/>
      <c r="F72" s="26"/>
      <c r="G72" s="26"/>
      <c r="H72" s="26">
        <v>0.2</v>
      </c>
    </row>
    <row r="73" spans="1:8" ht="14.25" customHeight="1">
      <c r="A73" s="31">
        <v>55</v>
      </c>
      <c r="B73" s="33" t="s">
        <v>66</v>
      </c>
      <c r="C73" s="15"/>
      <c r="D73" s="12">
        <v>1.6</v>
      </c>
      <c r="E73" s="12"/>
      <c r="F73" s="26"/>
      <c r="G73" s="26">
        <v>1.6</v>
      </c>
      <c r="H73" s="26"/>
    </row>
    <row r="74" spans="1:8" ht="14.25" customHeight="1">
      <c r="A74" s="31">
        <v>56</v>
      </c>
      <c r="B74" s="33" t="s">
        <v>67</v>
      </c>
      <c r="C74" s="15"/>
      <c r="D74" s="12">
        <v>9.4</v>
      </c>
      <c r="E74" s="12"/>
      <c r="F74" s="26">
        <v>9.4</v>
      </c>
      <c r="G74" s="26"/>
      <c r="H74" s="26"/>
    </row>
    <row r="75" spans="1:8" ht="14.25" customHeight="1">
      <c r="A75" s="31">
        <v>57</v>
      </c>
      <c r="B75" s="33" t="s">
        <v>68</v>
      </c>
      <c r="C75" s="15"/>
      <c r="D75" s="12">
        <v>6.7</v>
      </c>
      <c r="E75" s="12"/>
      <c r="F75" s="26"/>
      <c r="G75" s="26">
        <v>6.7</v>
      </c>
      <c r="H75" s="26"/>
    </row>
    <row r="76" spans="1:8" ht="12.75">
      <c r="A76" s="31"/>
      <c r="B76" s="35" t="s">
        <v>13</v>
      </c>
      <c r="C76" s="14">
        <f aca="true" t="shared" si="5" ref="C76:H76">SUM(C69:C75)</f>
        <v>11675.65</v>
      </c>
      <c r="D76" s="24">
        <f t="shared" si="5"/>
        <v>46.300000000000004</v>
      </c>
      <c r="E76" s="24">
        <f t="shared" si="5"/>
        <v>0.1</v>
      </c>
      <c r="F76" s="24">
        <f t="shared" si="5"/>
        <v>37.5</v>
      </c>
      <c r="G76" s="24">
        <f t="shared" si="5"/>
        <v>8.5</v>
      </c>
      <c r="H76" s="24">
        <f t="shared" si="5"/>
        <v>0.2</v>
      </c>
    </row>
    <row r="77" spans="1:8" ht="18.75" customHeight="1">
      <c r="A77" s="31"/>
      <c r="B77" s="16" t="s">
        <v>14</v>
      </c>
      <c r="C77" s="3"/>
      <c r="D77" s="13"/>
      <c r="E77" s="13"/>
      <c r="F77" s="3"/>
      <c r="G77" s="3"/>
      <c r="H77" s="3"/>
    </row>
    <row r="78" spans="1:8" ht="12.75">
      <c r="A78" s="31">
        <v>58</v>
      </c>
      <c r="B78" s="33" t="s">
        <v>69</v>
      </c>
      <c r="C78" s="3">
        <v>711.86</v>
      </c>
      <c r="D78" s="12">
        <v>1</v>
      </c>
      <c r="E78" s="12"/>
      <c r="F78" s="26">
        <v>1</v>
      </c>
      <c r="G78" s="26"/>
      <c r="H78" s="26"/>
    </row>
    <row r="79" spans="1:8" ht="12.75">
      <c r="A79" s="31">
        <v>59</v>
      </c>
      <c r="B79" s="33" t="s">
        <v>70</v>
      </c>
      <c r="C79" s="3">
        <v>2161.44</v>
      </c>
      <c r="D79" s="12">
        <v>28.3</v>
      </c>
      <c r="E79" s="12"/>
      <c r="F79" s="26"/>
      <c r="G79" s="26"/>
      <c r="H79" s="26">
        <v>28.3</v>
      </c>
    </row>
    <row r="80" spans="1:8" ht="12.75">
      <c r="A80" s="31">
        <v>60</v>
      </c>
      <c r="B80" s="34" t="s">
        <v>52</v>
      </c>
      <c r="C80" s="3">
        <v>389.95</v>
      </c>
      <c r="D80" s="12">
        <v>14</v>
      </c>
      <c r="E80" s="12">
        <v>14</v>
      </c>
      <c r="F80" s="26"/>
      <c r="G80" s="26"/>
      <c r="H80" s="26"/>
    </row>
    <row r="81" spans="1:8" ht="12.75">
      <c r="A81" s="31">
        <v>61</v>
      </c>
      <c r="B81" s="33" t="s">
        <v>71</v>
      </c>
      <c r="C81" s="3">
        <v>1563.72</v>
      </c>
      <c r="D81" s="12">
        <v>9</v>
      </c>
      <c r="E81" s="12"/>
      <c r="F81" s="26">
        <v>9</v>
      </c>
      <c r="G81" s="26"/>
      <c r="H81" s="26"/>
    </row>
    <row r="82" spans="1:8" ht="18" customHeight="1">
      <c r="A82" s="31">
        <v>62</v>
      </c>
      <c r="B82" s="33" t="s">
        <v>72</v>
      </c>
      <c r="C82" s="3">
        <v>3000.83</v>
      </c>
      <c r="D82" s="12">
        <v>9.2</v>
      </c>
      <c r="E82" s="12"/>
      <c r="F82" s="26"/>
      <c r="G82" s="26">
        <v>9.2</v>
      </c>
      <c r="H82" s="26"/>
    </row>
    <row r="83" spans="1:8" ht="19.5" customHeight="1">
      <c r="A83" s="31">
        <v>63</v>
      </c>
      <c r="B83" s="33" t="s">
        <v>73</v>
      </c>
      <c r="C83" s="3">
        <v>1772.36</v>
      </c>
      <c r="D83" s="12">
        <v>0.5</v>
      </c>
      <c r="E83" s="12"/>
      <c r="F83" s="26"/>
      <c r="G83" s="26"/>
      <c r="H83" s="26">
        <v>0.5</v>
      </c>
    </row>
    <row r="84" spans="1:8" ht="12.75">
      <c r="A84" s="31">
        <v>64</v>
      </c>
      <c r="B84" s="33" t="s">
        <v>74</v>
      </c>
      <c r="C84" s="3">
        <v>11246.2</v>
      </c>
      <c r="D84" s="12">
        <v>0.6</v>
      </c>
      <c r="E84" s="12"/>
      <c r="F84" s="26"/>
      <c r="G84" s="26"/>
      <c r="H84" s="26">
        <v>0.6</v>
      </c>
    </row>
    <row r="85" spans="1:8" ht="13.5" customHeight="1">
      <c r="A85" s="31"/>
      <c r="B85" s="35" t="s">
        <v>15</v>
      </c>
      <c r="C85" s="14">
        <f aca="true" t="shared" si="6" ref="C85:H85">SUM(C78:C84)</f>
        <v>20846.36</v>
      </c>
      <c r="D85" s="24">
        <f t="shared" si="6"/>
        <v>62.6</v>
      </c>
      <c r="E85" s="24">
        <f t="shared" si="6"/>
        <v>14</v>
      </c>
      <c r="F85" s="24">
        <f t="shared" si="6"/>
        <v>10</v>
      </c>
      <c r="G85" s="24">
        <f t="shared" si="6"/>
        <v>9.2</v>
      </c>
      <c r="H85" s="24">
        <f t="shared" si="6"/>
        <v>29.400000000000002</v>
      </c>
    </row>
    <row r="86" spans="1:8" ht="17.25" customHeight="1">
      <c r="A86" s="31"/>
      <c r="B86" s="20" t="s">
        <v>16</v>
      </c>
      <c r="C86" s="3"/>
      <c r="D86" s="13"/>
      <c r="E86" s="13"/>
      <c r="F86" s="3"/>
      <c r="G86" s="3"/>
      <c r="H86" s="3"/>
    </row>
    <row r="87" spans="1:8" ht="12.75">
      <c r="A87" s="31">
        <v>65</v>
      </c>
      <c r="B87" s="33" t="s">
        <v>75</v>
      </c>
      <c r="C87" s="3">
        <v>355.93</v>
      </c>
      <c r="D87" s="12">
        <v>1</v>
      </c>
      <c r="E87" s="12">
        <v>1</v>
      </c>
      <c r="F87" s="26"/>
      <c r="G87" s="26"/>
      <c r="H87" s="26"/>
    </row>
    <row r="88" spans="1:8" ht="12.75">
      <c r="A88" s="31">
        <v>66</v>
      </c>
      <c r="B88" s="34" t="s">
        <v>52</v>
      </c>
      <c r="C88" s="3">
        <v>1440.96</v>
      </c>
      <c r="D88" s="12">
        <v>28.1</v>
      </c>
      <c r="E88" s="12"/>
      <c r="F88" s="26">
        <v>28.1</v>
      </c>
      <c r="G88" s="26"/>
      <c r="H88" s="26"/>
    </row>
    <row r="89" spans="1:8" ht="12.75">
      <c r="A89" s="31">
        <v>67</v>
      </c>
      <c r="B89" s="33" t="s">
        <v>76</v>
      </c>
      <c r="C89" s="3">
        <v>389.95</v>
      </c>
      <c r="D89" s="12">
        <v>3.2</v>
      </c>
      <c r="E89" s="12"/>
      <c r="F89" s="26"/>
      <c r="G89" s="26">
        <v>3.2</v>
      </c>
      <c r="H89" s="26"/>
    </row>
    <row r="90" spans="1:8" ht="12.75">
      <c r="A90" s="31">
        <v>68</v>
      </c>
      <c r="B90" s="33" t="s">
        <v>77</v>
      </c>
      <c r="C90" s="3">
        <v>781.86</v>
      </c>
      <c r="D90" s="12">
        <v>3.8</v>
      </c>
      <c r="E90" s="12"/>
      <c r="F90" s="26"/>
      <c r="G90" s="26"/>
      <c r="H90" s="26">
        <v>3.8</v>
      </c>
    </row>
    <row r="91" spans="1:8" ht="12.75">
      <c r="A91" s="31">
        <v>69</v>
      </c>
      <c r="B91" s="33" t="s">
        <v>78</v>
      </c>
      <c r="C91" s="3">
        <v>3429.52</v>
      </c>
      <c r="D91" s="12">
        <v>6.1</v>
      </c>
      <c r="E91" s="12"/>
      <c r="F91" s="26">
        <v>6.1</v>
      </c>
      <c r="G91" s="26"/>
      <c r="H91" s="26"/>
    </row>
    <row r="92" spans="1:8" ht="12.75">
      <c r="A92" s="31">
        <v>70</v>
      </c>
      <c r="B92" s="33" t="s">
        <v>79</v>
      </c>
      <c r="C92" s="3">
        <v>886.18</v>
      </c>
      <c r="D92" s="12">
        <v>4</v>
      </c>
      <c r="E92" s="12">
        <v>4</v>
      </c>
      <c r="F92" s="26"/>
      <c r="G92" s="26"/>
      <c r="H92" s="26"/>
    </row>
    <row r="93" spans="1:8" ht="12.75">
      <c r="A93" s="31">
        <v>71</v>
      </c>
      <c r="B93" s="33" t="s">
        <v>80</v>
      </c>
      <c r="C93" s="3">
        <v>5231.3</v>
      </c>
      <c r="D93" s="12">
        <v>0.5</v>
      </c>
      <c r="E93" s="12"/>
      <c r="F93" s="26"/>
      <c r="G93" s="26">
        <v>0.5</v>
      </c>
      <c r="H93" s="26"/>
    </row>
    <row r="94" spans="1:8" ht="12.75">
      <c r="A94" s="31">
        <v>72</v>
      </c>
      <c r="B94" s="33" t="s">
        <v>81</v>
      </c>
      <c r="C94" s="3">
        <v>1173.04</v>
      </c>
      <c r="D94" s="12">
        <v>1.2</v>
      </c>
      <c r="E94" s="12"/>
      <c r="F94" s="26"/>
      <c r="G94" s="26">
        <v>1.2</v>
      </c>
      <c r="H94" s="26"/>
    </row>
    <row r="95" spans="1:8" ht="12.75">
      <c r="A95" s="31"/>
      <c r="B95" s="35" t="s">
        <v>17</v>
      </c>
      <c r="C95" s="14">
        <f aca="true" t="shared" si="7" ref="C95:H95">SUM(C87:C94)</f>
        <v>13688.740000000002</v>
      </c>
      <c r="D95" s="24">
        <f t="shared" si="7"/>
        <v>47.900000000000006</v>
      </c>
      <c r="E95" s="24">
        <f t="shared" si="7"/>
        <v>5</v>
      </c>
      <c r="F95" s="24">
        <f t="shared" si="7"/>
        <v>34.2</v>
      </c>
      <c r="G95" s="24">
        <f t="shared" si="7"/>
        <v>4.9</v>
      </c>
      <c r="H95" s="24">
        <f t="shared" si="7"/>
        <v>3.8</v>
      </c>
    </row>
    <row r="96" spans="1:8" ht="18" customHeight="1">
      <c r="A96" s="31"/>
      <c r="B96" s="16" t="s">
        <v>28</v>
      </c>
      <c r="C96" s="3"/>
      <c r="D96" s="13"/>
      <c r="E96" s="13"/>
      <c r="F96" s="3"/>
      <c r="G96" s="3"/>
      <c r="H96" s="3"/>
    </row>
    <row r="97" spans="1:8" ht="25.5">
      <c r="A97" s="31">
        <v>73</v>
      </c>
      <c r="B97" s="33" t="s">
        <v>112</v>
      </c>
      <c r="C97" s="3"/>
      <c r="D97" s="12">
        <v>1.2</v>
      </c>
      <c r="E97" s="12"/>
      <c r="F97" s="26">
        <v>1.2</v>
      </c>
      <c r="G97" s="26"/>
      <c r="H97" s="26"/>
    </row>
    <row r="98" spans="1:8" ht="25.5">
      <c r="A98" s="31">
        <v>74</v>
      </c>
      <c r="B98" s="33" t="s">
        <v>37</v>
      </c>
      <c r="C98" s="3"/>
      <c r="D98" s="12">
        <v>3.7</v>
      </c>
      <c r="E98" s="12"/>
      <c r="F98" s="26"/>
      <c r="G98" s="26">
        <v>3.7</v>
      </c>
      <c r="H98" s="26"/>
    </row>
    <row r="99" spans="1:8" ht="12.75">
      <c r="A99" s="31">
        <v>75</v>
      </c>
      <c r="B99" s="33" t="s">
        <v>82</v>
      </c>
      <c r="C99" s="3"/>
      <c r="D99" s="12">
        <v>0.4</v>
      </c>
      <c r="E99" s="12"/>
      <c r="F99" s="26"/>
      <c r="G99" s="26"/>
      <c r="H99" s="26">
        <v>0.4</v>
      </c>
    </row>
    <row r="100" spans="1:8" ht="12.75">
      <c r="A100" s="31">
        <v>76</v>
      </c>
      <c r="B100" s="33" t="s">
        <v>83</v>
      </c>
      <c r="C100" s="3"/>
      <c r="D100" s="12">
        <v>1.7</v>
      </c>
      <c r="E100" s="12"/>
      <c r="F100" s="26"/>
      <c r="G100" s="26">
        <v>1.7</v>
      </c>
      <c r="H100" s="26"/>
    </row>
    <row r="101" spans="1:8" ht="12.75">
      <c r="A101" s="31">
        <v>77</v>
      </c>
      <c r="B101" s="33" t="s">
        <v>84</v>
      </c>
      <c r="C101" s="3"/>
      <c r="D101" s="12">
        <v>3.8</v>
      </c>
      <c r="E101" s="12">
        <v>3.8</v>
      </c>
      <c r="F101" s="26"/>
      <c r="G101" s="26"/>
      <c r="H101" s="26"/>
    </row>
    <row r="102" spans="1:8" ht="18" customHeight="1">
      <c r="A102" s="31"/>
      <c r="B102" s="35" t="s">
        <v>18</v>
      </c>
      <c r="C102" s="14">
        <f aca="true" t="shared" si="8" ref="C102:H102">SUM(C97:C101)</f>
        <v>0</v>
      </c>
      <c r="D102" s="24">
        <f t="shared" si="8"/>
        <v>10.8</v>
      </c>
      <c r="E102" s="24">
        <f t="shared" si="8"/>
        <v>3.8</v>
      </c>
      <c r="F102" s="24">
        <f t="shared" si="8"/>
        <v>1.2</v>
      </c>
      <c r="G102" s="24">
        <f t="shared" si="8"/>
        <v>5.4</v>
      </c>
      <c r="H102" s="24">
        <f t="shared" si="8"/>
        <v>0.4</v>
      </c>
    </row>
    <row r="103" spans="1:8" ht="19.5" customHeight="1">
      <c r="A103" s="31"/>
      <c r="B103" s="17" t="s">
        <v>19</v>
      </c>
      <c r="C103" s="3"/>
      <c r="D103" s="13"/>
      <c r="E103" s="13"/>
      <c r="F103" s="3"/>
      <c r="G103" s="3"/>
      <c r="H103" s="3"/>
    </row>
    <row r="104" spans="1:8" ht="12.75">
      <c r="A104" s="31">
        <v>78</v>
      </c>
      <c r="B104" s="33" t="s">
        <v>85</v>
      </c>
      <c r="C104" s="3">
        <v>20003.52</v>
      </c>
      <c r="D104" s="12">
        <v>56.8</v>
      </c>
      <c r="E104" s="12"/>
      <c r="F104" s="26">
        <v>56.8</v>
      </c>
      <c r="G104" s="26"/>
      <c r="H104" s="26"/>
    </row>
    <row r="105" spans="1:8" ht="12.75">
      <c r="A105" s="31">
        <v>79</v>
      </c>
      <c r="B105" s="33" t="s">
        <v>86</v>
      </c>
      <c r="C105" s="3">
        <v>15705.13</v>
      </c>
      <c r="D105" s="12">
        <v>37.6</v>
      </c>
      <c r="E105" s="12"/>
      <c r="F105" s="26"/>
      <c r="G105" s="26">
        <v>37.6</v>
      </c>
      <c r="H105" s="26"/>
    </row>
    <row r="106" spans="1:8" ht="25.5">
      <c r="A106" s="31">
        <v>80</v>
      </c>
      <c r="B106" s="33" t="s">
        <v>132</v>
      </c>
      <c r="C106" s="3">
        <v>3861.9</v>
      </c>
      <c r="D106" s="12">
        <v>1.8</v>
      </c>
      <c r="E106" s="12"/>
      <c r="F106" s="26"/>
      <c r="G106" s="26"/>
      <c r="H106" s="26">
        <v>1.8</v>
      </c>
    </row>
    <row r="107" spans="1:8" ht="25.5">
      <c r="A107" s="31">
        <v>81</v>
      </c>
      <c r="B107" s="33" t="s">
        <v>87</v>
      </c>
      <c r="C107" s="3">
        <v>9641.8</v>
      </c>
      <c r="D107" s="12">
        <v>4.2</v>
      </c>
      <c r="E107" s="12">
        <v>4.2</v>
      </c>
      <c r="F107" s="26"/>
      <c r="G107" s="26"/>
      <c r="H107" s="26"/>
    </row>
    <row r="108" spans="1:8" ht="15.75" customHeight="1">
      <c r="A108" s="31">
        <v>82</v>
      </c>
      <c r="B108" s="33" t="s">
        <v>88</v>
      </c>
      <c r="C108" s="3">
        <v>39415.64</v>
      </c>
      <c r="D108" s="12">
        <v>3</v>
      </c>
      <c r="E108" s="12"/>
      <c r="F108" s="26">
        <v>3</v>
      </c>
      <c r="G108" s="26"/>
      <c r="H108" s="26"/>
    </row>
    <row r="109" spans="1:8" ht="25.5">
      <c r="A109" s="31">
        <v>83</v>
      </c>
      <c r="B109" s="33" t="s">
        <v>89</v>
      </c>
      <c r="C109" s="3"/>
      <c r="D109" s="12">
        <v>4.2</v>
      </c>
      <c r="E109" s="12"/>
      <c r="F109" s="26"/>
      <c r="G109" s="26">
        <v>4.2</v>
      </c>
      <c r="H109" s="26"/>
    </row>
    <row r="110" spans="1:8" ht="25.5">
      <c r="A110" s="31">
        <v>84</v>
      </c>
      <c r="B110" s="33" t="s">
        <v>37</v>
      </c>
      <c r="C110" s="3">
        <v>1533.94</v>
      </c>
      <c r="D110" s="12">
        <v>3.7</v>
      </c>
      <c r="E110" s="12"/>
      <c r="F110" s="26"/>
      <c r="G110" s="26"/>
      <c r="H110" s="26">
        <v>3.7</v>
      </c>
    </row>
    <row r="111" spans="1:8" ht="12.75">
      <c r="A111" s="31">
        <v>85</v>
      </c>
      <c r="B111" s="33" t="s">
        <v>90</v>
      </c>
      <c r="C111" s="3">
        <v>8075.36</v>
      </c>
      <c r="D111" s="12">
        <v>0.9</v>
      </c>
      <c r="E111" s="12"/>
      <c r="F111" s="26"/>
      <c r="G111" s="26">
        <v>0.9</v>
      </c>
      <c r="H111" s="26"/>
    </row>
    <row r="112" spans="1:8" ht="25.5">
      <c r="A112" s="31">
        <v>86</v>
      </c>
      <c r="B112" s="33" t="s">
        <v>91</v>
      </c>
      <c r="C112" s="3">
        <v>6819.12</v>
      </c>
      <c r="D112" s="26">
        <v>3.4</v>
      </c>
      <c r="E112" s="26"/>
      <c r="F112" s="26">
        <v>3.4</v>
      </c>
      <c r="G112" s="26"/>
      <c r="H112" s="26"/>
    </row>
    <row r="113" spans="1:8" ht="12.75">
      <c r="A113" s="31">
        <v>87</v>
      </c>
      <c r="B113" s="33" t="s">
        <v>92</v>
      </c>
      <c r="C113" s="3">
        <v>34299.6</v>
      </c>
      <c r="D113" s="26">
        <v>3.3</v>
      </c>
      <c r="E113" s="26">
        <v>3.3</v>
      </c>
      <c r="F113" s="26"/>
      <c r="G113" s="26"/>
      <c r="H113" s="26"/>
    </row>
    <row r="114" spans="1:8" ht="25.5">
      <c r="A114" s="31">
        <v>88</v>
      </c>
      <c r="B114" s="33" t="s">
        <v>93</v>
      </c>
      <c r="C114" s="3">
        <v>6904.15</v>
      </c>
      <c r="D114" s="26">
        <v>11.2</v>
      </c>
      <c r="E114" s="26"/>
      <c r="F114" s="26">
        <v>11.2</v>
      </c>
      <c r="G114" s="26"/>
      <c r="H114" s="26"/>
    </row>
    <row r="115" spans="1:8" ht="13.5" customHeight="1">
      <c r="A115" s="31">
        <v>89</v>
      </c>
      <c r="B115" s="33" t="s">
        <v>94</v>
      </c>
      <c r="C115" s="3">
        <v>88.09</v>
      </c>
      <c r="D115" s="26">
        <v>2.4</v>
      </c>
      <c r="E115" s="26"/>
      <c r="F115" s="26"/>
      <c r="G115" s="26">
        <v>2.4</v>
      </c>
      <c r="H115" s="26"/>
    </row>
    <row r="116" spans="1:8" ht="16.5" customHeight="1">
      <c r="A116" s="31">
        <v>90</v>
      </c>
      <c r="B116" s="33" t="s">
        <v>133</v>
      </c>
      <c r="C116" s="3">
        <v>5671.56</v>
      </c>
      <c r="D116" s="26">
        <v>4.3</v>
      </c>
      <c r="E116" s="26"/>
      <c r="F116" s="26"/>
      <c r="G116" s="26"/>
      <c r="H116" s="26">
        <v>4.3</v>
      </c>
    </row>
    <row r="117" spans="1:8" ht="12.75">
      <c r="A117" s="31">
        <v>91</v>
      </c>
      <c r="B117" s="33" t="s">
        <v>95</v>
      </c>
      <c r="C117" s="3"/>
      <c r="D117" s="26">
        <v>1.8</v>
      </c>
      <c r="E117" s="26">
        <v>1.8</v>
      </c>
      <c r="F117" s="26"/>
      <c r="G117" s="26"/>
      <c r="H117" s="26"/>
    </row>
    <row r="118" spans="1:8" ht="12.75">
      <c r="A118" s="31">
        <v>92</v>
      </c>
      <c r="B118" s="33" t="s">
        <v>96</v>
      </c>
      <c r="C118" s="3"/>
      <c r="D118" s="26">
        <v>2</v>
      </c>
      <c r="E118" s="26"/>
      <c r="F118" s="26">
        <v>2</v>
      </c>
      <c r="G118" s="26"/>
      <c r="H118" s="26"/>
    </row>
    <row r="119" spans="1:8" ht="25.5">
      <c r="A119" s="31">
        <v>93</v>
      </c>
      <c r="B119" s="33" t="s">
        <v>113</v>
      </c>
      <c r="C119" s="3"/>
      <c r="D119" s="26">
        <v>134.3</v>
      </c>
      <c r="E119" s="26"/>
      <c r="F119" s="26"/>
      <c r="G119" s="26">
        <v>134.3</v>
      </c>
      <c r="H119" s="26"/>
    </row>
    <row r="120" spans="1:8" ht="12.75">
      <c r="A120" s="31">
        <v>94</v>
      </c>
      <c r="B120" s="33" t="s">
        <v>97</v>
      </c>
      <c r="C120" s="3"/>
      <c r="D120" s="26">
        <v>1.4</v>
      </c>
      <c r="E120" s="26"/>
      <c r="F120" s="26"/>
      <c r="G120" s="26">
        <v>1.4</v>
      </c>
      <c r="H120" s="26"/>
    </row>
    <row r="121" spans="1:8" ht="12.75">
      <c r="A121" s="31">
        <v>95</v>
      </c>
      <c r="B121" s="33" t="s">
        <v>98</v>
      </c>
      <c r="C121" s="3"/>
      <c r="D121" s="26">
        <v>50.1</v>
      </c>
      <c r="E121" s="26"/>
      <c r="F121" s="26"/>
      <c r="G121" s="26"/>
      <c r="H121" s="26">
        <v>50.1</v>
      </c>
    </row>
    <row r="122" spans="1:8" ht="12.75">
      <c r="A122" s="31"/>
      <c r="B122" s="35" t="s">
        <v>20</v>
      </c>
      <c r="C122" s="14">
        <f aca="true" t="shared" si="9" ref="C122:H122">SUM(C104:C121)</f>
        <v>152019.81</v>
      </c>
      <c r="D122" s="24">
        <f t="shared" si="9"/>
        <v>326.4000000000001</v>
      </c>
      <c r="E122" s="24">
        <f t="shared" si="9"/>
        <v>9.3</v>
      </c>
      <c r="F122" s="24">
        <f t="shared" si="9"/>
        <v>76.39999999999999</v>
      </c>
      <c r="G122" s="24">
        <f t="shared" si="9"/>
        <v>180.8</v>
      </c>
      <c r="H122" s="24">
        <f t="shared" si="9"/>
        <v>59.900000000000006</v>
      </c>
    </row>
    <row r="123" spans="1:8" ht="14.25" customHeight="1">
      <c r="A123" s="31"/>
      <c r="B123" s="2" t="s">
        <v>21</v>
      </c>
      <c r="C123" s="3"/>
      <c r="D123" s="3"/>
      <c r="E123" s="3"/>
      <c r="F123" s="3"/>
      <c r="G123" s="3"/>
      <c r="H123" s="3"/>
    </row>
    <row r="124" spans="1:8" ht="25.5">
      <c r="A124" s="31">
        <v>96</v>
      </c>
      <c r="B124" s="33" t="s">
        <v>114</v>
      </c>
      <c r="C124" s="3">
        <v>4884.5</v>
      </c>
      <c r="D124" s="26">
        <v>0.4</v>
      </c>
      <c r="E124" s="26">
        <v>0.4</v>
      </c>
      <c r="F124" s="26"/>
      <c r="G124" s="26"/>
      <c r="H124" s="26"/>
    </row>
    <row r="125" spans="1:8" ht="26.25" customHeight="1">
      <c r="A125" s="31">
        <v>97</v>
      </c>
      <c r="B125" s="33" t="s">
        <v>54</v>
      </c>
      <c r="C125" s="3">
        <v>1928.36</v>
      </c>
      <c r="D125" s="26">
        <v>0.9</v>
      </c>
      <c r="E125" s="26"/>
      <c r="F125" s="26">
        <v>0.9</v>
      </c>
      <c r="G125" s="26"/>
      <c r="H125" s="26"/>
    </row>
    <row r="126" spans="1:8" ht="21" customHeight="1">
      <c r="A126" s="31">
        <v>98</v>
      </c>
      <c r="B126" s="33" t="s">
        <v>99</v>
      </c>
      <c r="C126" s="3">
        <v>7894.16</v>
      </c>
      <c r="D126" s="26">
        <v>0.6</v>
      </c>
      <c r="E126" s="26"/>
      <c r="F126" s="26"/>
      <c r="G126" s="26">
        <v>0.6</v>
      </c>
      <c r="H126" s="26"/>
    </row>
    <row r="127" spans="1:8" ht="25.5">
      <c r="A127" s="31">
        <v>99</v>
      </c>
      <c r="B127" s="33" t="s">
        <v>46</v>
      </c>
      <c r="C127" s="3">
        <v>1685.56</v>
      </c>
      <c r="D127" s="26">
        <v>1.9</v>
      </c>
      <c r="E127" s="26"/>
      <c r="F127" s="26"/>
      <c r="G127" s="26"/>
      <c r="H127" s="26">
        <v>1.9</v>
      </c>
    </row>
    <row r="128" spans="1:8" ht="12.75">
      <c r="A128" s="31">
        <v>100</v>
      </c>
      <c r="B128" s="33" t="s">
        <v>100</v>
      </c>
      <c r="C128" s="3"/>
      <c r="D128" s="26">
        <v>1.1</v>
      </c>
      <c r="E128" s="26"/>
      <c r="F128" s="26">
        <v>1.1</v>
      </c>
      <c r="G128" s="26"/>
      <c r="H128" s="26"/>
    </row>
    <row r="129" spans="1:8" ht="25.5">
      <c r="A129" s="31">
        <v>101</v>
      </c>
      <c r="B129" s="33" t="s">
        <v>39</v>
      </c>
      <c r="C129" s="3"/>
      <c r="D129" s="26">
        <v>3.7</v>
      </c>
      <c r="E129" s="26"/>
      <c r="F129" s="26"/>
      <c r="G129" s="26">
        <v>3.7</v>
      </c>
      <c r="H129" s="26"/>
    </row>
    <row r="130" spans="1:8" ht="12.75">
      <c r="A130" s="31">
        <v>102</v>
      </c>
      <c r="B130" s="33" t="s">
        <v>101</v>
      </c>
      <c r="C130" s="3"/>
      <c r="D130" s="26">
        <v>0.1</v>
      </c>
      <c r="E130" s="26">
        <v>0.1</v>
      </c>
      <c r="F130" s="26"/>
      <c r="G130" s="26"/>
      <c r="H130" s="26"/>
    </row>
    <row r="131" spans="1:8" ht="12.75">
      <c r="A131" s="31">
        <v>103</v>
      </c>
      <c r="B131" s="33" t="s">
        <v>102</v>
      </c>
      <c r="C131" s="3"/>
      <c r="D131" s="26">
        <v>0.3</v>
      </c>
      <c r="E131" s="26"/>
      <c r="F131" s="26">
        <v>0.3</v>
      </c>
      <c r="G131" s="26"/>
      <c r="H131" s="26"/>
    </row>
    <row r="132" spans="1:8" ht="12.75">
      <c r="A132" s="31">
        <v>104</v>
      </c>
      <c r="B132" s="34" t="s">
        <v>103</v>
      </c>
      <c r="C132" s="3"/>
      <c r="D132" s="26">
        <v>14</v>
      </c>
      <c r="E132" s="26"/>
      <c r="F132" s="26"/>
      <c r="G132" s="26"/>
      <c r="H132" s="26">
        <v>14</v>
      </c>
    </row>
    <row r="133" spans="1:8" ht="18" customHeight="1">
      <c r="A133" s="31"/>
      <c r="B133" s="35" t="s">
        <v>22</v>
      </c>
      <c r="C133" s="14">
        <f aca="true" t="shared" si="10" ref="C133:H133">SUM(C124:C132)</f>
        <v>16392.58</v>
      </c>
      <c r="D133" s="24">
        <f t="shared" si="10"/>
        <v>23</v>
      </c>
      <c r="E133" s="24">
        <f t="shared" si="10"/>
        <v>0.5</v>
      </c>
      <c r="F133" s="24">
        <f t="shared" si="10"/>
        <v>2.3</v>
      </c>
      <c r="G133" s="24">
        <f t="shared" si="10"/>
        <v>4.3</v>
      </c>
      <c r="H133" s="24">
        <f t="shared" si="10"/>
        <v>15.9</v>
      </c>
    </row>
    <row r="134" spans="1:8" ht="13.5" customHeight="1">
      <c r="A134" s="31"/>
      <c r="B134" s="2" t="s">
        <v>23</v>
      </c>
      <c r="C134" s="3"/>
      <c r="D134" s="3"/>
      <c r="E134" s="3"/>
      <c r="F134" s="3"/>
      <c r="G134" s="3"/>
      <c r="H134" s="3"/>
    </row>
    <row r="135" spans="1:8" ht="38.25">
      <c r="A135" s="31">
        <v>105</v>
      </c>
      <c r="B135" s="33" t="s">
        <v>134</v>
      </c>
      <c r="C135" s="3">
        <v>574.28</v>
      </c>
      <c r="D135" s="26">
        <v>0.4</v>
      </c>
      <c r="E135" s="26">
        <v>0.4</v>
      </c>
      <c r="F135" s="26"/>
      <c r="G135" s="26"/>
      <c r="H135" s="26"/>
    </row>
    <row r="136" spans="1:8" ht="25.5">
      <c r="A136" s="31">
        <v>106</v>
      </c>
      <c r="B136" s="33" t="s">
        <v>54</v>
      </c>
      <c r="C136" s="3"/>
      <c r="D136" s="26">
        <v>0.8</v>
      </c>
      <c r="E136" s="26"/>
      <c r="F136" s="26">
        <v>0.8</v>
      </c>
      <c r="G136" s="26"/>
      <c r="H136" s="26"/>
    </row>
    <row r="137" spans="1:8" ht="12.75">
      <c r="A137" s="31">
        <v>107</v>
      </c>
      <c r="B137" s="33" t="s">
        <v>104</v>
      </c>
      <c r="C137" s="3"/>
      <c r="D137" s="26">
        <v>0.6</v>
      </c>
      <c r="E137" s="26"/>
      <c r="F137" s="26"/>
      <c r="G137" s="26">
        <v>0.6</v>
      </c>
      <c r="H137" s="26"/>
    </row>
    <row r="138" spans="1:8" ht="25.5">
      <c r="A138" s="31">
        <v>108</v>
      </c>
      <c r="B138" s="33" t="s">
        <v>46</v>
      </c>
      <c r="C138" s="3"/>
      <c r="D138" s="26">
        <v>1.9</v>
      </c>
      <c r="E138" s="26"/>
      <c r="F138" s="26"/>
      <c r="G138" s="26"/>
      <c r="H138" s="26">
        <v>1.9</v>
      </c>
    </row>
    <row r="139" spans="1:8" ht="12.75">
      <c r="A139" s="31">
        <v>109</v>
      </c>
      <c r="B139" s="33" t="s">
        <v>105</v>
      </c>
      <c r="C139" s="3"/>
      <c r="D139" s="26">
        <v>0.2</v>
      </c>
      <c r="E139" s="26"/>
      <c r="F139" s="26">
        <v>0.2</v>
      </c>
      <c r="G139" s="26"/>
      <c r="H139" s="26"/>
    </row>
    <row r="140" spans="1:8" ht="12.75">
      <c r="A140" s="31">
        <v>110</v>
      </c>
      <c r="B140" s="33" t="s">
        <v>45</v>
      </c>
      <c r="C140" s="3">
        <v>482.09</v>
      </c>
      <c r="D140" s="26">
        <v>0.8</v>
      </c>
      <c r="E140" s="26">
        <v>0.8</v>
      </c>
      <c r="F140" s="26"/>
      <c r="G140" s="26"/>
      <c r="H140" s="26"/>
    </row>
    <row r="141" spans="1:8" ht="13.5" customHeight="1">
      <c r="A141" s="31">
        <v>111</v>
      </c>
      <c r="B141" s="34" t="s">
        <v>52</v>
      </c>
      <c r="C141" s="3">
        <v>2416.87</v>
      </c>
      <c r="D141" s="26">
        <v>14</v>
      </c>
      <c r="E141" s="26"/>
      <c r="F141" s="26"/>
      <c r="G141" s="26">
        <v>14</v>
      </c>
      <c r="H141" s="26"/>
    </row>
    <row r="142" spans="1:8" ht="17.25" customHeight="1">
      <c r="A142" s="31"/>
      <c r="B142" s="35" t="s">
        <v>24</v>
      </c>
      <c r="C142" s="14">
        <f aca="true" t="shared" si="11" ref="C142:H142">SUM(C135:C141)</f>
        <v>3473.24</v>
      </c>
      <c r="D142" s="24">
        <f t="shared" si="11"/>
        <v>18.7</v>
      </c>
      <c r="E142" s="24">
        <f t="shared" si="11"/>
        <v>1.2000000000000002</v>
      </c>
      <c r="F142" s="24">
        <f t="shared" si="11"/>
        <v>1</v>
      </c>
      <c r="G142" s="24">
        <f t="shared" si="11"/>
        <v>14.6</v>
      </c>
      <c r="H142" s="24">
        <f t="shared" si="11"/>
        <v>1.9</v>
      </c>
    </row>
    <row r="143" spans="1:8" ht="12.75">
      <c r="A143" s="31"/>
      <c r="B143" s="2" t="s">
        <v>25</v>
      </c>
      <c r="C143" s="3"/>
      <c r="D143" s="3"/>
      <c r="E143" s="3"/>
      <c r="F143" s="3"/>
      <c r="G143" s="3"/>
      <c r="H143" s="3"/>
    </row>
    <row r="144" spans="1:8" ht="38.25">
      <c r="A144" s="31">
        <v>112</v>
      </c>
      <c r="B144" s="33" t="s">
        <v>135</v>
      </c>
      <c r="C144" s="3">
        <v>861.42</v>
      </c>
      <c r="D144" s="26">
        <v>0.4</v>
      </c>
      <c r="E144" s="26"/>
      <c r="F144" s="26">
        <v>0.4</v>
      </c>
      <c r="G144" s="26"/>
      <c r="H144" s="26"/>
    </row>
    <row r="145" spans="1:8" ht="25.5">
      <c r="A145" s="31">
        <v>113</v>
      </c>
      <c r="B145" s="33" t="s">
        <v>106</v>
      </c>
      <c r="C145" s="3">
        <v>1533.94</v>
      </c>
      <c r="D145" s="26">
        <v>0.8</v>
      </c>
      <c r="E145" s="26">
        <v>0.8</v>
      </c>
      <c r="F145" s="26"/>
      <c r="G145" s="26"/>
      <c r="H145" s="26"/>
    </row>
    <row r="146" spans="1:8" ht="12.75">
      <c r="A146" s="31">
        <v>114</v>
      </c>
      <c r="B146" s="33" t="s">
        <v>90</v>
      </c>
      <c r="C146" s="3">
        <v>5096.34</v>
      </c>
      <c r="D146" s="26">
        <v>0.9</v>
      </c>
      <c r="E146" s="26"/>
      <c r="F146" s="26"/>
      <c r="G146" s="26">
        <v>0.9</v>
      </c>
      <c r="H146" s="26"/>
    </row>
    <row r="147" spans="1:8" ht="25.5">
      <c r="A147" s="31">
        <v>115</v>
      </c>
      <c r="B147" s="33" t="s">
        <v>91</v>
      </c>
      <c r="C147" s="3">
        <v>5231.3</v>
      </c>
      <c r="D147" s="26">
        <v>3.4</v>
      </c>
      <c r="E147" s="26"/>
      <c r="F147" s="26">
        <v>3.4</v>
      </c>
      <c r="G147" s="26"/>
      <c r="H147" s="26"/>
    </row>
    <row r="148" spans="1:8" ht="12.75">
      <c r="A148" s="31">
        <v>116</v>
      </c>
      <c r="B148" s="34" t="s">
        <v>107</v>
      </c>
      <c r="C148" s="3">
        <v>282.43</v>
      </c>
      <c r="D148" s="26">
        <v>14.1</v>
      </c>
      <c r="E148" s="26"/>
      <c r="F148" s="26"/>
      <c r="G148" s="26"/>
      <c r="H148" s="26">
        <v>14.1</v>
      </c>
    </row>
    <row r="149" spans="1:8" ht="12.75">
      <c r="A149" s="31">
        <v>117</v>
      </c>
      <c r="B149" s="33" t="s">
        <v>108</v>
      </c>
      <c r="C149" s="3">
        <v>863.02</v>
      </c>
      <c r="D149" s="26">
        <v>0.7</v>
      </c>
      <c r="E149" s="26"/>
      <c r="F149" s="26">
        <v>0.7</v>
      </c>
      <c r="G149" s="26"/>
      <c r="H149" s="26"/>
    </row>
    <row r="150" spans="1:8" ht="14.25" customHeight="1">
      <c r="A150" s="31"/>
      <c r="B150" s="35" t="s">
        <v>26</v>
      </c>
      <c r="C150" s="14">
        <f aca="true" t="shared" si="12" ref="C150:H150">SUM(C144:C149)</f>
        <v>13868.45</v>
      </c>
      <c r="D150" s="24">
        <f t="shared" si="12"/>
        <v>20.3</v>
      </c>
      <c r="E150" s="24">
        <f t="shared" si="12"/>
        <v>0.8</v>
      </c>
      <c r="F150" s="24">
        <f t="shared" si="12"/>
        <v>4.5</v>
      </c>
      <c r="G150" s="24">
        <f t="shared" si="12"/>
        <v>0.9</v>
      </c>
      <c r="H150" s="24">
        <f t="shared" si="12"/>
        <v>14.1</v>
      </c>
    </row>
    <row r="151" spans="1:8" ht="15.75" customHeight="1">
      <c r="A151" s="31"/>
      <c r="B151" s="35" t="s">
        <v>27</v>
      </c>
      <c r="C151" s="18" t="e">
        <f>C5+#REF!+C34+C42+C61+#REF!+C81+#REF!+C102+#REF!+#REF!+C142+C150</f>
        <v>#VALUE!</v>
      </c>
      <c r="D151" s="24">
        <f>D29+D37+D48+D54+D67+D76+D85+D95+D102+D122+D133+D142+D150</f>
        <v>813.2</v>
      </c>
      <c r="E151" s="24">
        <f>E29+E37+E48+E54+E67+E76+E85+E95+E102+E122+E133+E142+E150</f>
        <v>78.6</v>
      </c>
      <c r="F151" s="24">
        <f>F29+F37+F48+F54+F67+F76+F85+F95+F102+F122+F133+F142+F150</f>
        <v>225.7</v>
      </c>
      <c r="G151" s="24">
        <f>G29+G37+G48+G54+G67+G76+G85+G95+G102+G122+G133+G142+G150</f>
        <v>326.90000000000003</v>
      </c>
      <c r="H151" s="24">
        <f>H29+H37+H48+H54+H67+H76+H85+H95+H102+H122+H133+H142+H150</f>
        <v>182.00000000000003</v>
      </c>
    </row>
    <row r="153" ht="12.75">
      <c r="G153" s="25"/>
    </row>
  </sheetData>
  <sheetProtection/>
  <mergeCells count="9">
    <mergeCell ref="A1:H1"/>
    <mergeCell ref="D5:D6"/>
    <mergeCell ref="B2:B6"/>
    <mergeCell ref="C2:H2"/>
    <mergeCell ref="C3:H3"/>
    <mergeCell ref="C4:H4"/>
    <mergeCell ref="C5:C6"/>
    <mergeCell ref="E5:H5"/>
    <mergeCell ref="A2:A6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</cp:lastModifiedBy>
  <cp:lastPrinted>2015-12-02T09:29:33Z</cp:lastPrinted>
  <dcterms:created xsi:type="dcterms:W3CDTF">1996-10-08T23:32:33Z</dcterms:created>
  <dcterms:modified xsi:type="dcterms:W3CDTF">2016-01-22T05:25:00Z</dcterms:modified>
  <cp:category/>
  <cp:version/>
  <cp:contentType/>
  <cp:contentStatus/>
</cp:coreProperties>
</file>